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180"/>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市对下转移支付预算表09-1" sheetId="13" r:id="rId13"/>
    <sheet name="市对下转移支付绩效目标表09-2" sheetId="14" r:id="rId14"/>
    <sheet name="新增资产配置表10" sheetId="15" r:id="rId15"/>
    <sheet name="上级转移支付补助项目支出预算表11" sheetId="16" r:id="rId16"/>
    <sheet name="部门项目中期规划预算表12" sheetId="17" r:id="rId17"/>
  </sheets>
  <definedNames>
    <definedName name="_xlnm.Print_Titles" localSheetId="0">'部门财务收支预算总表01-1'!$A:$A,'部门财务收支预算总表01-1'!$1:$1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'市对下转移支付预算表09-1'!$A:$A,'市对下转移支付预算表09-1'!$1:$1</definedName>
    <definedName name="_xlnm.Print_Titles" localSheetId="13">'市对下转移支付绩效目标表09-2'!$A:$A,'市对下转移支付绩效目标表09-2'!$1:$1</definedName>
    <definedName name="_xlnm.Print_Titles" localSheetId="14">新增资产配置表10!$A:$A,新增资产配置表10!$1:$1</definedName>
    <definedName name="_xlnm.Print_Titles" localSheetId="15">上级转移支付补助项目支出预算表11!$A:$A,上级转移支付补助项目支出预算表11!$1:$1</definedName>
    <definedName name="_xlnm.Print_Titles" localSheetId="16">部门项目中期规划预算表12!$A:$A,部门项目中期规划预算表12!$1:$1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<sst xmlns="http://schemas.openxmlformats.org/spreadsheetml/2006/main" count="1388" uniqueCount="495">
  <si>
    <t>预算01-1表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</si>
  <si>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</si>
  <si>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</si>
  <si>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</si>
  <si>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</si>
  <si>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</si>
  <si>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</si>
  <si>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</si>
  <si>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</si>
  <si>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</si>
  <si>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</si>
  <si>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</si>
  <si>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</si>
  <si>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</si>
  <si>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</si>
  <si>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</si>
  <si>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</si>
  <si>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</si>
  <si>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</si>
  <si>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</si>
  <si>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</si>
  <si>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</si>
  <si>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</si>
  <si>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</si>
  <si>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</si>
  <si>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</si>
  <si>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</si>
  <si>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</si>
  <si>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</si>
  <si>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</si>
  <si>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</si>
  <si>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</si>
  <si>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</si>
  <si>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</si>
  <si>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</si>
  <si>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</si>
  <si>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</si>
  <si>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</si>
  <si>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</si>
  <si>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</si>
  <si>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</si>
  <si>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</si>
  <si>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</si>
  <si>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</si>
  <si>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</si>
  <si>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</si>
  <si>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</si>
  <si>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</si>
  <si>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</si>
  <si>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</si>
  <si>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</si>
  <si>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</si>
  <si>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</si>
  <si>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</si>
  <si>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</si>
  <si>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</si>
  <si>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</si>
  <si>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</si>
  <si>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</si>
  <si>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</si>
  <si>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</si>
  <si>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</si>
  <si>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</si>
  <si>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</si>
  <si>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</si>
  <si>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</si>
  <si>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</si>
  <si>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</si>
  <si>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</si>
  <si>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209</t>
  </si>
  <si>
    <t>昆明市归国华侨联合会</t>
  </si>
  <si>
    <t>209001</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</si>
  <si>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</si>
  <si>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</si>
  <si>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</si>
  <si>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</si>
  <si>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</si>
  <si>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</si>
  <si>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</si>
  <si>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</si>
  <si>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</si>
  <si>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</si>
  <si>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</si>
  <si>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</si>
  <si>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</si>
  <si>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</si>
  <si>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</si>
  <si>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</si>
  <si>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</si>
  <si>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</si>
  <si>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</si>
  <si>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</si>
  <si>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</si>
  <si>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</si>
  <si>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</si>
  <si>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</si>
  <si>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</si>
  <si>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</si>
  <si>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201</t>
  </si>
  <si>
    <t>一般公共服务支出</t>
  </si>
  <si>
    <t>20129</t>
  </si>
  <si>
    <t>群众团体事务</t>
  </si>
  <si>
    <t>2012901</t>
  </si>
  <si>
    <t>行政运行</t>
  </si>
  <si>
    <t>2012902</t>
  </si>
  <si>
    <t>一般行政管理事务</t>
  </si>
  <si>
    <t>208</t>
  </si>
  <si>
    <t>社会保障和就业支出</t>
  </si>
  <si>
    <t>20805</t>
  </si>
  <si>
    <t>行政事业单位养老支出</t>
  </si>
  <si>
    <t>2080501</t>
  </si>
  <si>
    <t>行政单位离退休</t>
  </si>
  <si>
    <t>2080505</t>
  </si>
  <si>
    <t>机关事业单位基本养老保险缴费支出</t>
  </si>
  <si>
    <t>2080506</t>
  </si>
  <si>
    <t>机关事业单位职业年金缴费支出</t>
  </si>
  <si>
    <t>210</t>
  </si>
  <si>
    <t>卫生健康支出</t>
  </si>
  <si>
    <t>21011</t>
  </si>
  <si>
    <t>行政事业单位医疗</t>
  </si>
  <si>
    <t>2101101</t>
  </si>
  <si>
    <t>行政单位医疗</t>
  </si>
  <si>
    <t>2101103</t>
  </si>
  <si>
    <t>公务员医疗补助</t>
  </si>
  <si>
    <t>2101199</t>
  </si>
  <si>
    <t>其他行政事业单位医疗支出</t>
  </si>
  <si>
    <t>221</t>
  </si>
  <si>
    <t>住房保障支出</t>
  </si>
  <si>
    <t>22102</t>
  </si>
  <si>
    <t>住房改革支出</t>
  </si>
  <si>
    <t>2210201</t>
  </si>
  <si>
    <t>住房公积金</t>
  </si>
  <si>
    <t>2210203</t>
  </si>
  <si>
    <t>购房补贴</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</si>
  <si>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</si>
  <si>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</si>
  <si>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</si>
  <si>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</si>
  <si>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</si>
  <si>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</si>
  <si>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</si>
  <si>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</si>
  <si>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</si>
  <si>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</si>
  <si>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</si>
  <si>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</si>
  <si>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</si>
  <si>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</si>
  <si>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</si>
  <si>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</si>
  <si>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</si>
  <si>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</si>
  <si>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</si>
  <si>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</si>
  <si>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</si>
  <si>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</si>
  <si>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</si>
  <si>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</si>
  <si>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</si>
  <si>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</si>
  <si>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</si>
  <si>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</si>
  <si>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</si>
  <si>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</si>
  <si>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</si>
  <si>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</si>
  <si>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</si>
  <si>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</si>
  <si>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</si>
  <si>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</si>
  <si>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</si>
  <si>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</si>
  <si>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</si>
  <si>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</si>
  <si>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</si>
  <si>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</si>
  <si>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</si>
  <si>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</si>
  <si>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</si>
  <si>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</si>
  <si>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</si>
  <si>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</si>
  <si>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</si>
  <si>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</si>
  <si>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</si>
  <si>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</si>
  <si>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</si>
  <si>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</si>
  <si>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</si>
  <si>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</si>
  <si>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</si>
  <si>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</si>
  <si>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</si>
  <si>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</si>
  <si>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</si>
  <si>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</si>
  <si>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</si>
  <si>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</si>
  <si>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</si>
  <si>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530100210000000008208</t>
  </si>
  <si>
    <t>行政人员支出工资</t>
  </si>
  <si>
    <t>30101</t>
  </si>
  <si>
    <t>基本工资</t>
  </si>
  <si>
    <t>30102</t>
  </si>
  <si>
    <t>津贴补贴</t>
  </si>
  <si>
    <t>30103</t>
  </si>
  <si>
    <t>奖金</t>
  </si>
  <si>
    <t>530100210000000008209</t>
  </si>
  <si>
    <t>社会保障缴费</t>
  </si>
  <si>
    <t>30108</t>
  </si>
  <si>
    <t>机关事业单位基本养老保险缴费</t>
  </si>
  <si>
    <t>30109</t>
  </si>
  <si>
    <t>职业年金缴费</t>
  </si>
  <si>
    <t>30110</t>
  </si>
  <si>
    <t>职工基本医疗保险缴费</t>
  </si>
  <si>
    <t>30111</t>
  </si>
  <si>
    <t>公务员医疗补助缴费</t>
  </si>
  <si>
    <t>30112</t>
  </si>
  <si>
    <t>其他社会保障缴费</t>
  </si>
  <si>
    <t>30307</t>
  </si>
  <si>
    <t>医疗费补助</t>
  </si>
  <si>
    <t>530100210000000008210</t>
  </si>
  <si>
    <t>30113</t>
  </si>
  <si>
    <t>530100210000000008211</t>
  </si>
  <si>
    <t>对个人和家庭的补助</t>
  </si>
  <si>
    <t>30305</t>
  </si>
  <si>
    <t>生活补助</t>
  </si>
  <si>
    <t>530100210000000008213</t>
  </si>
  <si>
    <t>行政人员公务交通补贴</t>
  </si>
  <si>
    <t>30239</t>
  </si>
  <si>
    <t>其他交通费用</t>
  </si>
  <si>
    <t>530100210000000008214</t>
  </si>
  <si>
    <t>工会经费</t>
  </si>
  <si>
    <t>30228</t>
  </si>
  <si>
    <t>530100210000000008215</t>
  </si>
  <si>
    <t>一般公用经费</t>
  </si>
  <si>
    <t>30201</t>
  </si>
  <si>
    <t>办公费</t>
  </si>
  <si>
    <t>30207</t>
  </si>
  <si>
    <t>邮电费</t>
  </si>
  <si>
    <t>30211</t>
  </si>
  <si>
    <t>差旅费</t>
  </si>
  <si>
    <t>30213</t>
  </si>
  <si>
    <t>维修（护）费</t>
  </si>
  <si>
    <t>30215</t>
  </si>
  <si>
    <t>会议费</t>
  </si>
  <si>
    <t>30216</t>
  </si>
  <si>
    <t>培训费</t>
  </si>
  <si>
    <t>30229</t>
  </si>
  <si>
    <t>福利费</t>
  </si>
  <si>
    <t>30299</t>
  </si>
  <si>
    <t>其他商品和服务支出</t>
  </si>
  <si>
    <t>530100210000000018979</t>
  </si>
  <si>
    <t>30217</t>
  </si>
  <si>
    <t>530100231100001464776</t>
  </si>
  <si>
    <t>行政人员奖金</t>
  </si>
  <si>
    <t>530100231100001464788</t>
  </si>
  <si>
    <t>行政人员住房补贴</t>
  </si>
  <si>
    <t>预算05-1表</t>
  </si>
  <si>
    <t>项目分类</t>
  </si>
  <si>
    <t>项目单位</t>
  </si>
  <si>
    <t>经济科目编码</t>
  </si>
  <si>
    <t>经济科目名称</t>
  </si>
  <si>
    <t>本年拨款</t>
  </si>
  <si>
    <t>其中：本次下达</t>
  </si>
  <si>
    <t>专项业务类</t>
  </si>
  <si>
    <t>530100200000000000861</t>
  </si>
  <si>
    <t>省市侨联老会所管理经费</t>
  </si>
  <si>
    <t>530100200000000005335</t>
  </si>
  <si>
    <t>民主党派、侨联、台联、工商联履职保障经费</t>
  </si>
  <si>
    <t>30209</t>
  </si>
  <si>
    <t>物业管理费</t>
  </si>
  <si>
    <t>30227</t>
  </si>
  <si>
    <t>委托业务费</t>
  </si>
  <si>
    <t>530100210000000017494</t>
  </si>
  <si>
    <t>基层组织和宣传工作经费</t>
  </si>
  <si>
    <t>30202</t>
  </si>
  <si>
    <t>印刷费</t>
  </si>
  <si>
    <t>530100210000000017503</t>
  </si>
  <si>
    <t>文化交流服务和联谊工作经费</t>
  </si>
  <si>
    <t>530100251100003583987</t>
  </si>
  <si>
    <t>昆明市第十一次归侨侨眷代表大会换届经费</t>
  </si>
  <si>
    <t>预算05-2表</t>
  </si>
  <si>
    <t>项目年度绩效目标</t>
  </si>
  <si>
    <t>一级指标</t>
  </si>
  <si>
    <t>二级指标</t>
  </si>
  <si>
    <t>三级指标</t>
  </si>
  <si>
    <t>指标性质</t>
  </si>
  <si>
    <t>指标值</t>
  </si>
  <si>
    <t>度量单位</t>
  </si>
  <si>
    <t>指标属性</t>
  </si>
  <si>
    <t>指标内容</t>
  </si>
  <si>
    <t>由于民主党派、侨联、台联、工商联工作特殊性、经协商，现申请履职保障经费，用于保障机关运行，相关工作事务能够顺利完成。项目资金主用于开展下列工作：1.聘请第三方中介机构提供法律咨询、审计、内控、财务报告等服务事项；3.驻村队员生活补贴；4.办公电脑设备维修维护服务； 5.按有关部门要求订阅的报刊杂志支出；6.据实发生的其他履职保障工作。</t>
  </si>
  <si>
    <t>产出指标</t>
  </si>
  <si>
    <t>数量指标</t>
  </si>
  <si>
    <t>办公电脑设备维修维护服务</t>
  </si>
  <si>
    <t>&gt;=</t>
  </si>
  <si>
    <t>1次</t>
  </si>
  <si>
    <t>次</t>
  </si>
  <si>
    <t>定量指标</t>
  </si>
  <si>
    <t>根据 “十四五”规划实施工作执行</t>
  </si>
  <si>
    <t>开展法律顾问服务</t>
  </si>
  <si>
    <t>=</t>
  </si>
  <si>
    <t>1年</t>
  </si>
  <si>
    <t>开展经费开支审计</t>
  </si>
  <si>
    <t>组织参政议政工作会次数</t>
  </si>
  <si>
    <t>进行外出学习调研次数</t>
  </si>
  <si>
    <t>质量指标</t>
  </si>
  <si>
    <t>开展各项工作完成率</t>
  </si>
  <si>
    <t>&lt;=</t>
  </si>
  <si>
    <t>95</t>
  </si>
  <si>
    <t>%</t>
  </si>
  <si>
    <t>工作执行完成率＝（实际完成工作量/计划完成工作量）*100%</t>
  </si>
  <si>
    <t>时效指标</t>
  </si>
  <si>
    <t>2025年11月30日前完成计划，完成率100%</t>
  </si>
  <si>
    <t>2025年11月</t>
  </si>
  <si>
    <t>月</t>
  </si>
  <si>
    <t>效益指标</t>
  </si>
  <si>
    <t>经济效益</t>
  </si>
  <si>
    <t>基层组织工作开展成效</t>
  </si>
  <si>
    <t>5家</t>
  </si>
  <si>
    <t>个</t>
  </si>
  <si>
    <t>满意度指标</t>
  </si>
  <si>
    <t>服务对象满意度</t>
  </si>
  <si>
    <t>群众满意度不低于80%</t>
  </si>
  <si>
    <t>≥95%</t>
  </si>
  <si>
    <t>定性指标</t>
  </si>
  <si>
    <t>问卷调查报告</t>
  </si>
  <si>
    <t>海内外联络联谊交流：举办群众性读书活动；海内外侨团侨领友好交流活动；高校侨联、侨商侨企新侨海归的联系和交往；根据《中共云南省委、云南省人民政府关于全面推进乡村振兴和加快农业农村现代化的实施意见》、《中共昆明市委、昆明市人民政府关于全面推进乡村振兴和加快农业农村现代化的实施意见》进行社会服务。</t>
  </si>
  <si>
    <t>海内外侨团侨领友好交流活动</t>
  </si>
  <si>
    <t>按照单位制定工作计划实施</t>
  </si>
  <si>
    <t>侨商侨企新侨海归的联系和交往</t>
  </si>
  <si>
    <t>100%</t>
  </si>
  <si>
    <t>预算执行完成时效</t>
  </si>
  <si>
    <t>社会效益</t>
  </si>
  <si>
    <t>通过传播中华文化、海内外侨团侨领友好交流活动</t>
  </si>
  <si>
    <t>4个国家</t>
  </si>
  <si>
    <t>群众满意度</t>
  </si>
  <si>
    <t>85</t>
  </si>
  <si>
    <t>根据对群众评价进行考核，收回有效调查问卷250份</t>
  </si>
  <si>
    <t>昆明市归国华侨联合会拟定于2025年组织召开昆明市第十一次归侨侨眷代表大会，顺利完成换届工作。</t>
  </si>
  <si>
    <t>会议召开次数</t>
  </si>
  <si>
    <t>1.00</t>
  </si>
  <si>
    <t>考核换届大会召开情况</t>
  </si>
  <si>
    <t>代表大会换届工作完成情况</t>
  </si>
  <si>
    <t>100</t>
  </si>
  <si>
    <t>考核代表大会换届工作完成情况</t>
  </si>
  <si>
    <t>换届工作完成时效</t>
  </si>
  <si>
    <t>2025年12月31日</t>
  </si>
  <si>
    <t>日</t>
  </si>
  <si>
    <t>考核换届工作完成时效</t>
  </si>
  <si>
    <t>成本指标</t>
  </si>
  <si>
    <t>经济成本指标</t>
  </si>
  <si>
    <t>20</t>
  </si>
  <si>
    <t>万元</t>
  </si>
  <si>
    <t>考核代表大会换届工作成本。</t>
  </si>
  <si>
    <t>代表大会换届工作社会关注度</t>
  </si>
  <si>
    <t>50</t>
  </si>
  <si>
    <t>反映代表大会换届工作社会关注度</t>
  </si>
  <si>
    <t>归侨侨眷满意度</t>
  </si>
  <si>
    <t>90</t>
  </si>
  <si>
    <t>反映换届工作归侨侨眷满意度</t>
  </si>
  <si>
    <t>开展侨联组织维权和涉侨纠纷多元化解工作调研；落实市委年度政党协商计划，采取服务外包的形式开展统战系统专题调研课题研究；支持基层组织和“侨胞之家”开展群众活动；组织开展“侨看昆明”活动；到省内外开展学习调研；制作基层组织工作、“党建带侨建”宣传视频；组织开展共建活动；《昆侨之窗》全年印刷费；微信公众号服务外包；提升维护侨益工作水平和能力；“中国华侨国际文化交流基地”视频制作。</t>
  </si>
  <si>
    <t>开展统战系统专题调研课题研究次数</t>
  </si>
  <si>
    <t>根据单位工作计划制定</t>
  </si>
  <si>
    <t>举办群众性读书活动</t>
  </si>
  <si>
    <t>召开全市侨联基层组织工作会议</t>
  </si>
  <si>
    <t>编辑出版《昆侨之窗》次数</t>
  </si>
  <si>
    <t>各季度1次，共4次</t>
  </si>
  <si>
    <t>制作基层组织工作、“党建带侨建”宣传视频</t>
  </si>
  <si>
    <t>1部</t>
  </si>
  <si>
    <t>部</t>
  </si>
  <si>
    <t>组织开展“侨看昆明”活动</t>
  </si>
  <si>
    <t>组织开展共建活动</t>
  </si>
  <si>
    <t>2次</t>
  </si>
  <si>
    <t>宣传平台运营维护次数</t>
  </si>
  <si>
    <t>刊物内容合规率</t>
  </si>
  <si>
    <t>95%</t>
  </si>
  <si>
    <t>调研报告采用率</t>
  </si>
  <si>
    <t>实拍原创素材占比</t>
  </si>
  <si>
    <t>80%</t>
  </si>
  <si>
    <t>2025年11月30日前完成计划</t>
  </si>
  <si>
    <t>不涉及该指标</t>
  </si>
  <si>
    <t>问卷调查</t>
  </si>
  <si>
    <t>对老会所房产维修、管理及水电设施改造；组织归侨侨眷活动2-3次；援助困难归侨侨眷；组织侨联5家直属团体和基层侨联活动。</t>
  </si>
  <si>
    <t>组织归侨侨眷活动</t>
  </si>
  <si>
    <t>2-3</t>
  </si>
  <si>
    <t>根据单位工作开展情况制定</t>
  </si>
  <si>
    <t>老会所维修维护次数</t>
  </si>
  <si>
    <t>工作执行完成率</t>
  </si>
  <si>
    <t>项目完成时效</t>
  </si>
  <si>
    <t>侨胞侨眷会所的居住环境认可率</t>
  </si>
  <si>
    <t>生态效益</t>
  </si>
  <si>
    <t>紧密联系基层侨联</t>
  </si>
  <si>
    <t>6个</t>
  </si>
  <si>
    <t>≥85</t>
  </si>
  <si>
    <t>根据侨胞侨眷对会所的评价进行考核，收回有效调查问卷250份</t>
  </si>
  <si>
    <t>预算06表</t>
  </si>
  <si>
    <t>政府性基金预算支出预算表</t>
  </si>
  <si>
    <t>单位名称：昆明市发展和改革委员会</t>
  </si>
  <si>
    <t>政府性基金预算支出</t>
  </si>
  <si>
    <t>注：我单位2025年无政府性基金预算支出预算。</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</si>
  <si>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</si>
  <si>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</si>
  <si>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</si>
  <si>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</si>
  <si>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</si>
  <si>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</si>
  <si>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</si>
  <si>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</si>
  <si>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</si>
  <si>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</si>
  <si>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</si>
  <si>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物业管理服务采购</t>
  </si>
  <si>
    <t>物业管理服务</t>
  </si>
  <si>
    <t>元</t>
  </si>
  <si>
    <t>复印纸采购</t>
  </si>
  <si>
    <t>复印纸</t>
  </si>
  <si>
    <t>《昆桥之窗》印刷服务采购</t>
  </si>
  <si>
    <t>公文用纸、资料汇编、信封印刷服务</t>
  </si>
  <si>
    <t>换届大会材料印刷采购</t>
  </si>
  <si>
    <t>备注：当面向中小企业预留资金大于合计时，面向中小企业预留资金为三年预计数。</t>
  </si>
  <si>
    <t>预算08表</t>
  </si>
  <si>
    <t>政府购买服务项目</t>
  </si>
  <si>
    <t>政府购买服务指导性目录代码</t>
  </si>
  <si>
    <t>基本支出/项目支出</t>
  </si>
  <si>
    <t>所属服务类别</t>
  </si>
  <si>
    <t>所属服务领域</t>
  </si>
  <si>
    <t>购买内容简述</t>
  </si>
  <si>
    <t>法律顾问服务</t>
  </si>
  <si>
    <t>B0101 法律顾问服务</t>
  </si>
  <si>
    <t>B 政府履职辅助性服务</t>
  </si>
  <si>
    <t>聘请第三方法律机构对单位签订合同进行法律咨询服务。</t>
  </si>
  <si>
    <t>会计服务</t>
  </si>
  <si>
    <t>B0301 会计服务</t>
  </si>
  <si>
    <t>单位现无会计专职岗位，聘请具备资质的第三方会计公司处理会计业务，支付第二期会计服务费。</t>
  </si>
  <si>
    <t>中央华侨事务和单位2022年至2024年财务审计</t>
  </si>
  <si>
    <t>B0302 审计服务</t>
  </si>
  <si>
    <t>对中央华侨事务经费和单位2022年至2024年进行财务审计。</t>
  </si>
  <si>
    <t>B1101 维修保养服务</t>
  </si>
  <si>
    <t>对单位办公电脑设备进行日常维修维护服务。</t>
  </si>
  <si>
    <t>档案整理数字化加工及第三次复检服务</t>
  </si>
  <si>
    <t>B1202 档案服务</t>
  </si>
  <si>
    <t>开展统战系统专题调研课题研究服务</t>
  </si>
  <si>
    <t>B0201 课题研究服务</t>
  </si>
  <si>
    <t>根据年度市委政党协商计划、各民主党派、有关人民团体每年围绕全市中心工作开展专题调研，形成调研成果，为市委、市政府科学决策提供参考，并由市委统战部牵头召开专题调研成果汇报会。此项工作政策性和专业性较强，单位不具备独立完成条件，需委托专业研究机构开展调研工作，提出针对性和可操作性的意见后供市委、市政府参考。</t>
  </si>
  <si>
    <t>微信公众号运维服务</t>
  </si>
  <si>
    <t>B1001 机关信息系统开发与维护服务</t>
  </si>
  <si>
    <t>聘请第三方机构对单位微信公众号进行日常运维服务。</t>
  </si>
  <si>
    <t>海内外文化交流活动视频编辑制作服务</t>
  </si>
  <si>
    <t>A1502 公共公益宣传服务</t>
  </si>
  <si>
    <t>A 公共服务</t>
  </si>
  <si>
    <t>聘请第三个专业摄影机构进行海内外文化交流活动视频编辑制作服务。</t>
  </si>
  <si>
    <t>预算09-1表</t>
  </si>
  <si>
    <t>单位名称（项目）</t>
  </si>
  <si>
    <t>地区</t>
  </si>
  <si>
    <t>盘龙区</t>
  </si>
  <si>
    <t>五华区</t>
  </si>
  <si>
    <t>西山区</t>
  </si>
  <si>
    <t>官渡区</t>
  </si>
  <si>
    <t>呈贡区</t>
  </si>
  <si>
    <t>晋宁区</t>
  </si>
  <si>
    <t>东川区</t>
  </si>
  <si>
    <t>富民县</t>
  </si>
  <si>
    <t>宜良县</t>
  </si>
  <si>
    <t>石林县</t>
  </si>
  <si>
    <t>禄劝县</t>
  </si>
  <si>
    <t>寻甸县</t>
  </si>
  <si>
    <t>高新区</t>
  </si>
  <si>
    <t>滇池旅游度假区</t>
  </si>
  <si>
    <t>阳宗海管委会</t>
  </si>
  <si>
    <t>滇中新区</t>
  </si>
  <si>
    <t>安宁市</t>
  </si>
  <si>
    <t>经开区</t>
  </si>
  <si>
    <t>嵩明县</t>
  </si>
  <si>
    <t>磨憨经济合作区</t>
  </si>
  <si>
    <t>注：我单位2025年无市对下转移支付预算。</t>
  </si>
  <si>
    <t>预算09-2表</t>
  </si>
  <si>
    <t xml:space="preserve">预算10表
</t>
  </si>
  <si>
    <t>资产类别</t>
  </si>
  <si>
    <t>资产分类代码.名称</t>
  </si>
  <si>
    <t>资产名称</t>
  </si>
  <si>
    <t>计量单位</t>
  </si>
  <si>
    <t>财政部门批复数（元）</t>
  </si>
  <si>
    <t>单价</t>
  </si>
  <si>
    <t>金额</t>
  </si>
  <si>
    <t>注：我单位2025年无新增资产配置预算。</t>
  </si>
  <si>
    <t>预算11表</t>
  </si>
  <si>
    <t>上级补助</t>
  </si>
  <si>
    <t>注：我单位2025年无上级转移支付补助项目支出预算。</t>
  </si>
  <si>
    <t>预算12表</t>
  </si>
  <si>
    <t>项目级次</t>
  </si>
  <si>
    <t>311 专项业务类</t>
  </si>
  <si>
    <t>本级</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</si>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</sst>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35">
    <font>
      <sz val="11"/>
      <color theme="1"/>
      <name val="宋体"/>
      <charset val="134"/>
      <scheme val="minor"/>
    </font>
    <font>
      <sz val="10"/>
      <color rgb="FF000000"/>
      <name val="宋体"/>
      <charset val="134"/>
    </font>
    <font>
      <sz val="9"/>
      <color rgb="FF000000"/>
      <name val="宋体"/>
      <charset val="134"/>
    </font>
    <font>
      <b/>
      <sz val="23"/>
      <color rgb="FF000000"/>
      <name val="宋体"/>
      <charset val="134"/>
    </font>
    <font>
      <sz val="11"/>
      <color rgb="FF000000"/>
      <name val="宋体"/>
      <charset val="134"/>
    </font>
    <font>
      <sz val="9"/>
      <color theme="1"/>
      <name val="宋体"/>
      <charset val="134"/>
    </font>
    <font>
      <sz val="10"/>
      <color rgb="FF000000"/>
      <name val="Arial"/>
      <charset val="134"/>
    </font>
    <font>
      <b/>
      <sz val="23.95"/>
      <color rgb="FF000000"/>
      <name val="宋体"/>
      <charset val="134"/>
    </font>
    <font>
      <b/>
      <sz val="22"/>
      <color rgb="FF000000"/>
      <name val="宋体"/>
      <charset val="134"/>
    </font>
    <font>
      <sz val="10"/>
      <color rgb="FFFFFFFF"/>
      <name val="宋体"/>
      <charset val="134"/>
    </font>
    <font>
      <b/>
      <sz val="21"/>
      <color rgb="FF000000"/>
      <name val="宋体"/>
      <charset val="134"/>
    </font>
    <font>
      <b/>
      <sz val="18"/>
      <color rgb="FF000000"/>
      <name val="宋体"/>
      <charset val="134"/>
    </font>
    <font>
      <sz val="9.75"/>
      <color rgb="FF000000"/>
      <name val="SimSun"/>
      <charset val="134"/>
    </font>
    <font>
      <b/>
      <sz val="9"/>
      <color rgb="FF000000"/>
      <name val="宋体"/>
      <charset val="134"/>
    </font>
    <font>
      <b/>
      <sz val="9"/>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3" borderId="14"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5" applyNumberFormat="0" applyFill="0" applyAlignment="0" applyProtection="0">
      <alignment vertical="center"/>
    </xf>
    <xf numFmtId="0" fontId="21" fillId="0" borderId="15" applyNumberFormat="0" applyFill="0" applyAlignment="0" applyProtection="0">
      <alignment vertical="center"/>
    </xf>
    <xf numFmtId="0" fontId="22" fillId="0" borderId="16" applyNumberFormat="0" applyFill="0" applyAlignment="0" applyProtection="0">
      <alignment vertical="center"/>
    </xf>
    <xf numFmtId="0" fontId="22" fillId="0" borderId="0" applyNumberFormat="0" applyFill="0" applyBorder="0" applyAlignment="0" applyProtection="0">
      <alignment vertical="center"/>
    </xf>
    <xf numFmtId="0" fontId="23" fillId="4" borderId="17" applyNumberFormat="0" applyAlignment="0" applyProtection="0">
      <alignment vertical="center"/>
    </xf>
    <xf numFmtId="0" fontId="24" fillId="5" borderId="18" applyNumberFormat="0" applyAlignment="0" applyProtection="0">
      <alignment vertical="center"/>
    </xf>
    <xf numFmtId="0" fontId="25" fillId="5" borderId="17" applyNumberFormat="0" applyAlignment="0" applyProtection="0">
      <alignment vertical="center"/>
    </xf>
    <xf numFmtId="0" fontId="26" fillId="6" borderId="19" applyNumberFormat="0" applyAlignment="0" applyProtection="0">
      <alignment vertical="center"/>
    </xf>
    <xf numFmtId="0" fontId="27" fillId="0" borderId="20" applyNumberFormat="0" applyFill="0" applyAlignment="0" applyProtection="0">
      <alignment vertical="center"/>
    </xf>
    <xf numFmtId="0" fontId="28" fillId="0" borderId="21" applyNumberFormat="0" applyFill="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3" fillId="11" borderId="0" applyNumberFormat="0" applyBorder="0" applyAlignment="0" applyProtection="0">
      <alignment vertical="center"/>
    </xf>
    <xf numFmtId="0" fontId="33" fillId="12"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3" fillId="15" borderId="0" applyNumberFormat="0" applyBorder="0" applyAlignment="0" applyProtection="0">
      <alignment vertical="center"/>
    </xf>
    <xf numFmtId="0" fontId="33"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3" fillId="19" borderId="0" applyNumberFormat="0" applyBorder="0" applyAlignment="0" applyProtection="0">
      <alignment vertical="center"/>
    </xf>
    <xf numFmtId="0" fontId="33"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3" fillId="23" borderId="0" applyNumberFormat="0" applyBorder="0" applyAlignment="0" applyProtection="0">
      <alignment vertical="center"/>
    </xf>
    <xf numFmtId="0" fontId="33"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3" fillId="27" borderId="0" applyNumberFormat="0" applyBorder="0" applyAlignment="0" applyProtection="0">
      <alignment vertical="center"/>
    </xf>
    <xf numFmtId="0" fontId="33" fillId="28" borderId="0" applyNumberFormat="0" applyBorder="0" applyAlignment="0" applyProtection="0">
      <alignment vertical="center"/>
    </xf>
    <xf numFmtId="0" fontId="32" fillId="29" borderId="0" applyNumberFormat="0" applyBorder="0" applyAlignment="0" applyProtection="0">
      <alignment vertical="center"/>
    </xf>
    <xf numFmtId="0" fontId="32" fillId="30" borderId="0" applyNumberFormat="0" applyBorder="0" applyAlignment="0" applyProtection="0">
      <alignment vertical="center"/>
    </xf>
    <xf numFmtId="0" fontId="33" fillId="31" borderId="0" applyNumberFormat="0" applyBorder="0" applyAlignment="0" applyProtection="0">
      <alignment vertical="center"/>
    </xf>
    <xf numFmtId="0" fontId="33" fillId="32" borderId="0" applyNumberFormat="0" applyBorder="0" applyAlignment="0" applyProtection="0">
      <alignment vertical="center"/>
    </xf>
    <xf numFmtId="0" fontId="32" fillId="33" borderId="0" applyNumberFormat="0" applyBorder="0" applyAlignment="0" applyProtection="0">
      <alignment vertical="center"/>
    </xf>
    <xf numFmtId="176" fontId="34" fillId="0" borderId="7">
      <alignment horizontal="right" vertical="center"/>
    </xf>
    <xf numFmtId="49" fontId="34" fillId="0" borderId="7">
      <alignment horizontal="left" vertical="center" wrapText="1"/>
    </xf>
    <xf numFmtId="176" fontId="34" fillId="0" borderId="7">
      <alignment horizontal="right" vertical="center"/>
    </xf>
    <xf numFmtId="177" fontId="34" fillId="0" borderId="7">
      <alignment horizontal="right" vertical="center"/>
    </xf>
    <xf numFmtId="178" fontId="34" fillId="0" borderId="7">
      <alignment horizontal="right" vertical="center"/>
    </xf>
    <xf numFmtId="179" fontId="34" fillId="0" borderId="7">
      <alignment horizontal="right" vertical="center"/>
    </xf>
    <xf numFmtId="10" fontId="34" fillId="0" borderId="7">
      <alignment horizontal="right" vertical="center"/>
    </xf>
    <xf numFmtId="180" fontId="34" fillId="0" borderId="7">
      <alignment horizontal="right" vertical="center"/>
    </xf>
  </cellStyleXfs>
  <cellXfs count="198">
    <xf numFmtId="0" fontId="0" fillId="0" borderId="0" xfId="0" applyFont="1" applyBorder="1"/>
    <xf numFmtId="49" fontId="1" fillId="0" borderId="0" xfId="0" applyNumberFormat="1" applyFont="1" applyBorder="1"/>
    <xf numFmtId="0" fontId="2" fillId="0" borderId="0" xfId="0" applyFont="1" applyBorder="1" applyAlignment="1" applyProtection="1">
      <alignment horizontal="right" vertical="center"/>
      <protection locked="0"/>
    </xf>
    <xf numFmtId="0" fontId="3" fillId="0" borderId="0" xfId="0" applyFont="1" applyBorder="1" applyAlignment="1">
      <alignment horizontal="center" vertical="center"/>
    </xf>
    <xf numFmtId="0" fontId="2" fillId="0" borderId="0" xfId="0" applyFont="1" applyBorder="1" applyAlignment="1" applyProtection="1">
      <alignment horizontal="left" vertical="center"/>
      <protection locked="0"/>
    </xf>
    <xf numFmtId="0" fontId="4" fillId="0" borderId="0" xfId="0" applyFont="1" applyBorder="1" applyAlignment="1">
      <alignment horizontal="left" vertical="center"/>
    </xf>
    <xf numFmtId="0" fontId="4" fillId="0" borderId="0" xfId="0" applyFont="1" applyBorder="1"/>
    <xf numFmtId="0" fontId="2" fillId="0" borderId="0" xfId="0" applyFont="1" applyBorder="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2" borderId="6" xfId="0" applyFont="1" applyFill="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2" fillId="2" borderId="7" xfId="0" applyFont="1" applyFill="1" applyBorder="1" applyAlignment="1" applyProtection="1">
      <alignment horizontal="left" vertical="center" wrapText="1"/>
      <protection locked="0"/>
    </xf>
    <xf numFmtId="0" fontId="2" fillId="0" borderId="7" xfId="0" applyFont="1" applyBorder="1" applyAlignment="1" applyProtection="1">
      <alignment horizontal="left" vertical="center"/>
      <protection locked="0"/>
    </xf>
    <xf numFmtId="4" fontId="2" fillId="0" borderId="7" xfId="0" applyNumberFormat="1" applyFont="1" applyBorder="1" applyAlignment="1" applyProtection="1">
      <alignment horizontal="right" vertical="center" wrapText="1"/>
      <protection locked="0"/>
    </xf>
    <xf numFmtId="49" fontId="5" fillId="0" borderId="7" xfId="50" applyNumberFormat="1" applyFont="1" applyBorder="1">
      <alignment horizontal="left" vertical="center" wrapText="1"/>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4" fillId="2" borderId="1" xfId="0" applyFont="1" applyFill="1" applyBorder="1" applyAlignment="1">
      <alignment horizontal="center" vertical="center"/>
    </xf>
    <xf numFmtId="0" fontId="4" fillId="0" borderId="5" xfId="0" applyFont="1" applyBorder="1" applyAlignment="1">
      <alignment horizontal="center" vertical="center"/>
    </xf>
    <xf numFmtId="0" fontId="2" fillId="0" borderId="7" xfId="0" applyFont="1" applyBorder="1" applyAlignment="1">
      <alignment horizontal="left" vertical="center" wrapText="1"/>
    </xf>
    <xf numFmtId="4" fontId="2" fillId="0" borderId="7" xfId="0" applyNumberFormat="1" applyFont="1" applyBorder="1" applyAlignment="1">
      <alignment horizontal="right" vertical="center" wrapText="1"/>
    </xf>
    <xf numFmtId="0" fontId="2" fillId="0" borderId="7" xfId="0" applyFont="1" applyBorder="1" applyAlignment="1" applyProtection="1">
      <alignment horizontal="left" vertical="center" wrapText="1"/>
      <protection locked="0"/>
    </xf>
    <xf numFmtId="0" fontId="1"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2" borderId="4" xfId="0" applyFont="1" applyFill="1" applyBorder="1" applyAlignment="1">
      <alignment horizontal="left" vertical="center"/>
    </xf>
    <xf numFmtId="0" fontId="1" fillId="0" borderId="7" xfId="0" applyFont="1" applyBorder="1" applyAlignment="1" applyProtection="1">
      <alignment horizontal="center" vertical="center"/>
      <protection locked="0"/>
    </xf>
    <xf numFmtId="4" fontId="5" fillId="0" borderId="7" xfId="51" applyNumberFormat="1" applyFont="1" applyBorder="1">
      <alignment horizontal="right" vertical="center"/>
    </xf>
    <xf numFmtId="0" fontId="2" fillId="2" borderId="0" xfId="0" applyFont="1" applyFill="1" applyBorder="1" applyAlignment="1" applyProtection="1">
      <alignment horizontal="right" vertical="top" wrapText="1"/>
      <protection locked="0"/>
    </xf>
    <xf numFmtId="0" fontId="6" fillId="0" borderId="0" xfId="0" applyFont="1" applyBorder="1" applyAlignment="1" applyProtection="1">
      <alignment vertical="top"/>
      <protection locked="0"/>
    </xf>
    <xf numFmtId="0" fontId="6" fillId="0" borderId="0" xfId="0" applyFont="1" applyBorder="1" applyAlignment="1">
      <alignment vertical="top"/>
    </xf>
    <xf numFmtId="0" fontId="7" fillId="2" borderId="0" xfId="0" applyFont="1" applyFill="1" applyBorder="1" applyAlignment="1" applyProtection="1">
      <alignment horizontal="center" vertical="center" wrapText="1"/>
      <protection locked="0"/>
    </xf>
    <xf numFmtId="0" fontId="6" fillId="0" borderId="0" xfId="0" applyFont="1" applyBorder="1" applyProtection="1">
      <protection locked="0"/>
    </xf>
    <xf numFmtId="0" fontId="6" fillId="0" borderId="0" xfId="0" applyFont="1" applyBorder="1"/>
    <xf numFmtId="0" fontId="2" fillId="2" borderId="0" xfId="0" applyFont="1" applyFill="1" applyBorder="1" applyAlignment="1" applyProtection="1">
      <alignment horizontal="left" vertical="center" wrapText="1"/>
      <protection locked="0"/>
    </xf>
    <xf numFmtId="0" fontId="1" fillId="2" borderId="0" xfId="0" applyFont="1" applyFill="1" applyBorder="1" applyAlignment="1" applyProtection="1">
      <alignment horizontal="right" vertical="center"/>
      <protection locked="0"/>
    </xf>
    <xf numFmtId="0" fontId="1" fillId="2" borderId="0" xfId="0" applyFont="1" applyFill="1" applyBorder="1" applyAlignment="1" applyProtection="1">
      <alignment horizontal="right" vertical="center" wrapText="1"/>
      <protection locked="0"/>
    </xf>
    <xf numFmtId="0" fontId="1" fillId="0" borderId="7" xfId="0" applyFont="1" applyBorder="1" applyAlignment="1" applyProtection="1">
      <alignment horizontal="center" vertical="center" wrapText="1"/>
      <protection locked="0"/>
    </xf>
    <xf numFmtId="0" fontId="1" fillId="2" borderId="7" xfId="0" applyFont="1" applyFill="1" applyBorder="1" applyAlignment="1" applyProtection="1">
      <alignment horizontal="center" vertical="center"/>
      <protection locked="0"/>
    </xf>
    <xf numFmtId="0" fontId="1" fillId="2" borderId="7" xfId="0" applyFont="1" applyFill="1" applyBorder="1" applyAlignment="1" applyProtection="1">
      <alignment horizontal="center" vertical="center" wrapText="1"/>
      <protection locked="0"/>
    </xf>
    <xf numFmtId="0" fontId="1" fillId="2" borderId="7" xfId="0" applyFont="1" applyFill="1" applyBorder="1" applyAlignment="1" applyProtection="1">
      <alignment horizontal="right" vertical="center"/>
      <protection locked="0"/>
    </xf>
    <xf numFmtId="0" fontId="1" fillId="2" borderId="7" xfId="0" applyFont="1" applyFill="1" applyBorder="1" applyAlignment="1" applyProtection="1">
      <alignment horizontal="right" vertical="center" wrapText="1"/>
      <protection locked="0"/>
    </xf>
    <xf numFmtId="0" fontId="2" fillId="2" borderId="7" xfId="0" applyFont="1" applyFill="1" applyBorder="1" applyAlignment="1">
      <alignment horizontal="center" vertical="center" wrapText="1"/>
    </xf>
    <xf numFmtId="0" fontId="2" fillId="0" borderId="7" xfId="0" applyFont="1" applyBorder="1" applyAlignment="1" applyProtection="1">
      <alignment horizontal="center"/>
      <protection locked="0"/>
    </xf>
    <xf numFmtId="0" fontId="2" fillId="0" borderId="7" xfId="0" applyFont="1" applyBorder="1" applyAlignment="1" applyProtection="1">
      <alignment horizontal="center" wrapText="1"/>
      <protection locked="0"/>
    </xf>
    <xf numFmtId="0" fontId="2" fillId="0" borderId="7" xfId="0" applyFont="1" applyBorder="1" applyAlignment="1">
      <alignment horizontal="center" wrapText="1"/>
    </xf>
    <xf numFmtId="0" fontId="2" fillId="2" borderId="7" xfId="0" applyFont="1" applyFill="1" applyBorder="1" applyAlignment="1" applyProtection="1">
      <alignment horizontal="center" vertical="center" wrapText="1"/>
      <protection locked="0"/>
    </xf>
    <xf numFmtId="0" fontId="2" fillId="2" borderId="7" xfId="0" applyFont="1" applyFill="1" applyBorder="1" applyAlignment="1">
      <alignment horizontal="left" vertical="center" wrapText="1"/>
    </xf>
    <xf numFmtId="3" fontId="2" fillId="2" borderId="7" xfId="0" applyNumberFormat="1" applyFont="1" applyFill="1" applyBorder="1" applyAlignment="1" applyProtection="1">
      <alignment horizontal="right" vertical="center"/>
      <protection locked="0"/>
    </xf>
    <xf numFmtId="4" fontId="2" fillId="0" borderId="7" xfId="0" applyNumberFormat="1" applyFont="1" applyBorder="1" applyAlignment="1" applyProtection="1">
      <alignment horizontal="right" vertical="center"/>
      <protection locked="0"/>
    </xf>
    <xf numFmtId="0" fontId="2" fillId="0" borderId="7" xfId="0" applyFont="1" applyBorder="1" applyAlignment="1">
      <alignment horizontal="center" vertical="center"/>
    </xf>
    <xf numFmtId="0" fontId="2" fillId="0" borderId="7" xfId="0" applyFont="1" applyBorder="1" applyAlignment="1" applyProtection="1">
      <alignment horizontal="left"/>
      <protection locked="0"/>
    </xf>
    <xf numFmtId="0" fontId="2" fillId="0" borderId="7" xfId="0" applyFont="1" applyBorder="1" applyAlignment="1">
      <alignment horizontal="left"/>
    </xf>
    <xf numFmtId="0" fontId="2" fillId="2" borderId="7" xfId="0" applyFont="1" applyFill="1" applyBorder="1" applyAlignment="1">
      <alignment horizontal="right" vertical="center"/>
    </xf>
    <xf numFmtId="0" fontId="2" fillId="2" borderId="0" xfId="0" applyFont="1" applyFill="1" applyBorder="1" applyAlignment="1" applyProtection="1">
      <alignment horizontal="right" vertical="center" wrapText="1"/>
      <protection locked="0"/>
    </xf>
    <xf numFmtId="0" fontId="8" fillId="0" borderId="0" xfId="0" applyFont="1" applyBorder="1" applyAlignment="1">
      <alignment horizontal="center" vertical="center"/>
    </xf>
    <xf numFmtId="0" fontId="3" fillId="0" borderId="0" xfId="0" applyFont="1" applyBorder="1" applyAlignment="1" applyProtection="1">
      <alignment horizontal="center" vertical="center"/>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2" fillId="0" borderId="7" xfId="0" applyFont="1" applyBorder="1" applyAlignment="1">
      <alignment vertical="center" wrapText="1"/>
    </xf>
    <xf numFmtId="0" fontId="2" fillId="0" borderId="7" xfId="0" applyFont="1" applyBorder="1" applyAlignment="1">
      <alignment horizontal="center" vertical="center" wrapText="1"/>
    </xf>
    <xf numFmtId="0" fontId="2" fillId="2" borderId="7" xfId="0" applyFont="1" applyFill="1" applyBorder="1" applyAlignment="1" applyProtection="1">
      <alignment horizontal="center" vertical="center"/>
      <protection locked="0"/>
    </xf>
    <xf numFmtId="0" fontId="1" fillId="0" borderId="0" xfId="0" applyFont="1" applyBorder="1" applyAlignment="1">
      <alignment horizontal="right" vertical="center"/>
    </xf>
    <xf numFmtId="0" fontId="8" fillId="0" borderId="0" xfId="0" applyFont="1" applyBorder="1" applyAlignment="1">
      <alignment horizontal="center" vertical="center" wrapText="1"/>
    </xf>
    <xf numFmtId="0" fontId="2" fillId="0" borderId="0" xfId="0" applyFont="1" applyBorder="1" applyAlignment="1">
      <alignment horizontal="left" vertical="center" wrapText="1"/>
    </xf>
    <xf numFmtId="0" fontId="4" fillId="0" borderId="0" xfId="0" applyFont="1" applyBorder="1" applyAlignment="1">
      <alignment wrapText="1"/>
    </xf>
    <xf numFmtId="0" fontId="1" fillId="0" borderId="0" xfId="0" applyFont="1" applyBorder="1" applyAlignment="1">
      <alignment horizontal="right" wrapText="1"/>
    </xf>
    <xf numFmtId="0" fontId="1" fillId="0" borderId="0" xfId="0" applyFont="1" applyBorder="1" applyAlignment="1">
      <alignment wrapText="1"/>
    </xf>
    <xf numFmtId="0" fontId="4" fillId="0" borderId="8" xfId="0" applyFont="1" applyBorder="1" applyAlignment="1">
      <alignment horizontal="center" vertical="center" wrapText="1"/>
    </xf>
    <xf numFmtId="0" fontId="1" fillId="0" borderId="2" xfId="0" applyFont="1" applyBorder="1" applyAlignment="1">
      <alignment horizontal="center" vertical="center"/>
    </xf>
    <xf numFmtId="176" fontId="5" fillId="0" borderId="7" xfId="0" applyNumberFormat="1" applyFont="1" applyBorder="1" applyAlignment="1">
      <alignment horizontal="right" vertical="center"/>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 fillId="0" borderId="0" xfId="0" applyFont="1" applyBorder="1" applyProtection="1">
      <protection locked="0"/>
    </xf>
    <xf numFmtId="0" fontId="3" fillId="0" borderId="0" xfId="0" applyFont="1" applyBorder="1" applyAlignment="1">
      <alignment horizontal="center" vertical="center" wrapText="1"/>
    </xf>
    <xf numFmtId="0" fontId="4" fillId="0" borderId="0" xfId="0" applyFont="1" applyBorder="1" applyProtection="1">
      <protection locked="0"/>
    </xf>
    <xf numFmtId="0" fontId="4" fillId="0" borderId="9" xfId="0" applyFont="1" applyBorder="1" applyAlignment="1" applyProtection="1">
      <alignment horizontal="center" vertical="center"/>
      <protection locked="0"/>
    </xf>
    <xf numFmtId="0" fontId="4" fillId="0" borderId="9" xfId="0" applyFont="1" applyBorder="1" applyAlignment="1">
      <alignment horizontal="center" vertical="center" wrapText="1"/>
    </xf>
    <xf numFmtId="0" fontId="4" fillId="0" borderId="10" xfId="0" applyFont="1" applyBorder="1" applyAlignment="1" applyProtection="1">
      <alignment horizontal="center" vertical="center"/>
      <protection locked="0"/>
    </xf>
    <xf numFmtId="0" fontId="4" fillId="0" borderId="10" xfId="0" applyFont="1" applyBorder="1" applyAlignment="1">
      <alignment horizontal="center" vertical="center" wrapText="1"/>
    </xf>
    <xf numFmtId="0" fontId="4" fillId="0" borderId="11" xfId="0" applyFont="1" applyBorder="1" applyAlignment="1" applyProtection="1">
      <alignment horizontal="center" vertical="center"/>
      <protection locked="0"/>
    </xf>
    <xf numFmtId="0" fontId="4" fillId="0" borderId="11" xfId="0" applyFont="1" applyBorder="1" applyAlignment="1">
      <alignment horizontal="center" vertical="center" wrapText="1"/>
    </xf>
    <xf numFmtId="0" fontId="2" fillId="0" borderId="6" xfId="0" applyFont="1" applyBorder="1" applyAlignment="1">
      <alignment horizontal="left" vertical="center" wrapText="1"/>
    </xf>
    <xf numFmtId="0" fontId="2" fillId="0" borderId="11" xfId="0" applyFont="1" applyBorder="1" applyAlignment="1" applyProtection="1">
      <alignment horizontal="left" vertical="center"/>
      <protection locked="0"/>
    </xf>
    <xf numFmtId="0" fontId="2" fillId="0" borderId="11" xfId="0" applyFont="1" applyBorder="1" applyAlignment="1">
      <alignment horizontal="left" vertical="center" wrapText="1"/>
    </xf>
    <xf numFmtId="0" fontId="2" fillId="0" borderId="12" xfId="0" applyFont="1" applyBorder="1" applyAlignment="1">
      <alignment horizontal="center" vertical="center"/>
    </xf>
    <xf numFmtId="0" fontId="2" fillId="0" borderId="13" xfId="0" applyFont="1" applyBorder="1" applyAlignment="1" applyProtection="1">
      <alignment horizontal="left" vertical="center"/>
      <protection locked="0"/>
    </xf>
    <xf numFmtId="0" fontId="2" fillId="0" borderId="13" xfId="0" applyFont="1" applyBorder="1" applyAlignment="1">
      <alignment horizontal="left" vertical="center"/>
    </xf>
    <xf numFmtId="0" fontId="2" fillId="0" borderId="0" xfId="0" applyFont="1" applyBorder="1" applyAlignment="1" applyProtection="1">
      <alignment vertical="top" wrapText="1"/>
      <protection locked="0"/>
    </xf>
    <xf numFmtId="0" fontId="3" fillId="0" borderId="0" xfId="0" applyFont="1" applyBorder="1" applyAlignment="1" applyProtection="1">
      <alignment horizontal="center" vertical="center" wrapText="1"/>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13" xfId="0" applyFont="1" applyBorder="1" applyAlignment="1">
      <alignment horizontal="center" vertical="center" wrapText="1"/>
    </xf>
    <xf numFmtId="0" fontId="4" fillId="0" borderId="11" xfId="0" applyFont="1" applyBorder="1" applyAlignment="1" applyProtection="1">
      <alignment horizontal="center" vertical="center" wrapText="1"/>
      <protection locked="0"/>
    </xf>
    <xf numFmtId="0" fontId="2" fillId="2" borderId="11" xfId="0" applyFont="1" applyFill="1" applyBorder="1" applyAlignment="1">
      <alignment horizontal="left" vertical="center"/>
    </xf>
    <xf numFmtId="0" fontId="2" fillId="0" borderId="0" xfId="0" applyFont="1" applyBorder="1" applyAlignment="1" applyProtection="1">
      <alignment horizontal="right" vertical="center" wrapText="1"/>
      <protection locked="0"/>
    </xf>
    <xf numFmtId="0" fontId="2" fillId="0" borderId="0" xfId="0" applyFont="1" applyBorder="1" applyAlignment="1" applyProtection="1">
      <alignment horizontal="right" wrapText="1"/>
      <protection locked="0"/>
    </xf>
    <xf numFmtId="0" fontId="4" fillId="0" borderId="13" xfId="0" applyFont="1" applyBorder="1" applyAlignment="1" applyProtection="1">
      <alignment horizontal="center" vertical="center"/>
      <protection locked="0"/>
    </xf>
    <xf numFmtId="0" fontId="4" fillId="0" borderId="13" xfId="0" applyFont="1" applyBorder="1" applyAlignment="1" applyProtection="1">
      <alignment horizontal="center" vertical="center" wrapText="1"/>
      <protection locked="0"/>
    </xf>
    <xf numFmtId="0" fontId="2" fillId="0" borderId="0" xfId="0" applyFont="1" applyBorder="1" applyAlignment="1">
      <alignment horizontal="left" vertical="center"/>
    </xf>
    <xf numFmtId="180" fontId="5" fillId="0" borderId="7" xfId="56" applyNumberFormat="1" applyFont="1" applyBorder="1" applyAlignment="1">
      <alignment horizontal="center" vertical="center"/>
    </xf>
    <xf numFmtId="180" fontId="5" fillId="0" borderId="7" xfId="0" applyNumberFormat="1" applyFont="1" applyBorder="1" applyAlignment="1">
      <alignment horizontal="center" vertical="center"/>
    </xf>
    <xf numFmtId="3" fontId="2" fillId="0" borderId="11" xfId="0" applyNumberFormat="1" applyFont="1" applyBorder="1" applyAlignment="1">
      <alignment horizontal="right" vertical="center"/>
    </xf>
    <xf numFmtId="0" fontId="2" fillId="2" borderId="11" xfId="0" applyFont="1" applyFill="1" applyBorder="1" applyAlignment="1">
      <alignment horizontal="right" vertical="center"/>
    </xf>
    <xf numFmtId="0" fontId="2" fillId="0" borderId="0" xfId="0" applyFont="1" applyBorder="1" applyAlignment="1">
      <alignment horizontal="left" vertical="center"/>
    </xf>
    <xf numFmtId="0" fontId="2" fillId="0" borderId="0" xfId="0" applyFont="1" applyBorder="1" applyAlignment="1" applyProtection="1">
      <alignment horizontal="left" vertical="center"/>
      <protection locked="0"/>
    </xf>
    <xf numFmtId="0" fontId="2" fillId="2" borderId="0" xfId="0" applyFont="1" applyFill="1" applyBorder="1" applyAlignment="1">
      <alignment horizontal="left" vertical="center"/>
    </xf>
    <xf numFmtId="176" fontId="5" fillId="0" borderId="0" xfId="0" applyNumberFormat="1" applyFont="1" applyBorder="1" applyAlignment="1">
      <alignment horizontal="left" vertical="center"/>
    </xf>
    <xf numFmtId="0" fontId="2" fillId="0" borderId="0" xfId="0" applyFont="1" applyBorder="1" applyAlignment="1">
      <alignment horizontal="right"/>
    </xf>
    <xf numFmtId="0" fontId="9" fillId="0" borderId="0" xfId="0" applyFont="1" applyBorder="1" applyAlignment="1" applyProtection="1">
      <alignment horizontal="right"/>
      <protection locked="0"/>
    </xf>
    <xf numFmtId="49" fontId="9" fillId="0" borderId="0" xfId="0" applyNumberFormat="1" applyFont="1" applyBorder="1" applyProtection="1">
      <protection locked="0"/>
    </xf>
    <xf numFmtId="0" fontId="1" fillId="0" borderId="0" xfId="0" applyFont="1" applyBorder="1" applyAlignment="1">
      <alignment horizontal="right"/>
    </xf>
    <xf numFmtId="0" fontId="10" fillId="0" borderId="0" xfId="0" applyFont="1" applyBorder="1" applyAlignment="1" applyProtection="1">
      <alignment horizontal="center" vertical="center" wrapText="1"/>
      <protection locked="0"/>
    </xf>
    <xf numFmtId="0" fontId="10" fillId="0" borderId="0" xfId="0" applyFont="1" applyBorder="1" applyAlignment="1" applyProtection="1">
      <alignment horizontal="center" vertical="center"/>
      <protection locked="0"/>
    </xf>
    <xf numFmtId="0" fontId="10" fillId="0" borderId="0" xfId="0" applyFont="1" applyBorder="1" applyAlignment="1">
      <alignment horizontal="center" vertical="center"/>
    </xf>
    <xf numFmtId="0" fontId="4" fillId="0" borderId="1" xfId="0" applyFont="1" applyBorder="1" applyAlignment="1" applyProtection="1">
      <alignment horizontal="center" vertical="center"/>
      <protection locked="0"/>
    </xf>
    <xf numFmtId="49" fontId="4" fillId="0" borderId="1" xfId="0" applyNumberFormat="1" applyFont="1" applyBorder="1" applyAlignment="1" applyProtection="1">
      <alignment horizontal="center" vertical="center" wrapText="1"/>
      <protection locked="0"/>
    </xf>
    <xf numFmtId="0" fontId="4" fillId="0" borderId="5" xfId="0" applyFont="1" applyBorder="1" applyAlignment="1" applyProtection="1">
      <alignment horizontal="center" vertical="center"/>
      <protection locked="0"/>
    </xf>
    <xf numFmtId="49" fontId="4" fillId="0" borderId="5" xfId="0" applyNumberFormat="1" applyFont="1" applyBorder="1" applyAlignment="1" applyProtection="1">
      <alignment horizontal="center" vertical="center" wrapText="1"/>
      <protection locked="0"/>
    </xf>
    <xf numFmtId="49" fontId="4" fillId="0" borderId="7" xfId="0" applyNumberFormat="1" applyFont="1" applyBorder="1" applyAlignment="1" applyProtection="1">
      <alignment horizontal="center" vertical="center"/>
      <protection locked="0"/>
    </xf>
    <xf numFmtId="0" fontId="4" fillId="0" borderId="7" xfId="0" applyFont="1" applyBorder="1" applyAlignment="1">
      <alignment horizontal="center" vertical="center"/>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7" xfId="0" applyFont="1" applyBorder="1" applyAlignment="1">
      <alignment horizontal="center" vertical="center" wrapText="1"/>
    </xf>
    <xf numFmtId="0" fontId="2" fillId="0" borderId="7" xfId="0" applyFont="1" applyBorder="1" applyAlignment="1">
      <alignment horizontal="left" vertical="center" wrapText="1" indent="1"/>
    </xf>
    <xf numFmtId="0" fontId="2" fillId="0" borderId="7" xfId="0" applyFont="1" applyBorder="1" applyAlignment="1">
      <alignment horizontal="left" vertical="center" wrapText="1" indent="2"/>
    </xf>
    <xf numFmtId="0" fontId="1" fillId="0" borderId="0" xfId="0" applyFont="1" applyBorder="1" applyAlignment="1">
      <alignment vertical="top"/>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2" xfId="0" applyFont="1" applyBorder="1" applyAlignment="1" applyProtection="1">
      <alignment horizontal="center" vertical="center" wrapText="1"/>
      <protection locked="0"/>
    </xf>
    <xf numFmtId="0" fontId="4" fillId="0" borderId="11" xfId="0" applyFont="1" applyBorder="1" applyAlignment="1">
      <alignment horizontal="center" vertical="center"/>
    </xf>
    <xf numFmtId="0" fontId="2" fillId="0" borderId="0" xfId="0" applyFont="1" applyBorder="1" applyAlignment="1">
      <alignment horizontal="right" vertical="center"/>
    </xf>
    <xf numFmtId="0" fontId="1" fillId="0" borderId="0" xfId="0" applyFont="1" applyBorder="1" applyAlignment="1" applyProtection="1">
      <alignment vertical="top"/>
      <protection locked="0"/>
    </xf>
    <xf numFmtId="49" fontId="1" fillId="0" borderId="0" xfId="0" applyNumberFormat="1" applyFont="1" applyBorder="1" applyProtection="1">
      <protection locked="0"/>
    </xf>
    <xf numFmtId="0" fontId="4" fillId="0" borderId="0" xfId="0" applyFont="1" applyBorder="1" applyAlignment="1" applyProtection="1">
      <alignment horizontal="left" vertical="center"/>
      <protection locked="0"/>
    </xf>
    <xf numFmtId="0" fontId="4" fillId="0" borderId="6" xfId="0" applyFont="1" applyBorder="1" applyAlignment="1" applyProtection="1">
      <alignment horizontal="center" vertical="center"/>
      <protection locked="0"/>
    </xf>
    <xf numFmtId="0" fontId="2" fillId="0" borderId="7" xfId="0" applyFont="1" applyBorder="1" applyAlignment="1">
      <alignment horizontal="left" vertical="center"/>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4" fillId="0" borderId="2" xfId="0" applyFont="1" applyBorder="1" applyAlignment="1" applyProtection="1">
      <alignment horizontal="center" vertical="center"/>
      <protection locked="0"/>
    </xf>
    <xf numFmtId="0" fontId="4" fillId="0" borderId="2"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2" fillId="0" borderId="0" xfId="0" applyFont="1" applyBorder="1" applyAlignment="1">
      <alignment horizontal="right" vertical="center" wrapText="1"/>
    </xf>
    <xf numFmtId="0" fontId="11" fillId="0" borderId="0" xfId="0" applyFont="1" applyBorder="1" applyAlignment="1">
      <alignment horizontal="center" vertical="center"/>
    </xf>
    <xf numFmtId="0" fontId="1" fillId="2" borderId="0" xfId="0" applyFont="1" applyFill="1" applyBorder="1" applyAlignment="1" applyProtection="1">
      <alignment horizontal="left" vertical="center" wrapText="1"/>
      <protection locked="0"/>
    </xf>
    <xf numFmtId="0" fontId="6" fillId="2" borderId="7" xfId="0" applyFont="1" applyFill="1" applyBorder="1" applyAlignment="1" applyProtection="1">
      <alignment vertical="top" wrapText="1"/>
      <protection locked="0"/>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49" fontId="4" fillId="0" borderId="7" xfId="0" applyNumberFormat="1" applyFont="1" applyBorder="1" applyAlignment="1">
      <alignment horizontal="center" vertical="center"/>
    </xf>
    <xf numFmtId="0" fontId="1" fillId="0" borderId="4" xfId="0" applyFont="1" applyBorder="1" applyAlignment="1">
      <alignment horizontal="center" vertical="center"/>
    </xf>
    <xf numFmtId="0" fontId="6" fillId="2" borderId="0" xfId="0" applyFont="1" applyFill="1" applyBorder="1" applyAlignment="1">
      <alignment horizontal="left" vertical="center"/>
    </xf>
    <xf numFmtId="0" fontId="12" fillId="0" borderId="7" xfId="0" applyFont="1" applyBorder="1" applyAlignment="1" applyProtection="1">
      <alignment horizontal="center" vertical="center" wrapText="1"/>
      <protection locked="0"/>
    </xf>
    <xf numFmtId="0" fontId="12" fillId="0" borderId="7" xfId="0" applyFont="1" applyBorder="1" applyAlignment="1" applyProtection="1">
      <alignment vertical="top" wrapText="1"/>
      <protection locked="0"/>
    </xf>
    <xf numFmtId="0" fontId="2" fillId="0" borderId="7" xfId="0" applyFont="1" applyBorder="1" applyAlignment="1" applyProtection="1">
      <alignment vertical="center" wrapText="1"/>
      <protection locked="0"/>
    </xf>
    <xf numFmtId="0" fontId="13" fillId="0" borderId="7" xfId="0" applyFont="1" applyBorder="1" applyAlignment="1">
      <alignment horizontal="center" vertical="center"/>
    </xf>
    <xf numFmtId="0" fontId="13" fillId="0" borderId="7" xfId="0" applyFont="1" applyBorder="1" applyAlignment="1" applyProtection="1">
      <alignment horizontal="center" vertical="center" wrapText="1"/>
      <protection locked="0"/>
    </xf>
    <xf numFmtId="176" fontId="14" fillId="0" borderId="7" xfId="0" applyNumberFormat="1" applyFont="1" applyBorder="1" applyAlignment="1">
      <alignment horizontal="right" vertical="center"/>
    </xf>
    <xf numFmtId="0" fontId="12" fillId="2" borderId="1" xfId="0" applyFont="1" applyFill="1" applyBorder="1" applyAlignment="1">
      <alignment horizontal="center" vertical="center"/>
    </xf>
    <xf numFmtId="0" fontId="12" fillId="0" borderId="2" xfId="0" applyFont="1" applyBorder="1" applyAlignment="1" applyProtection="1">
      <alignment horizontal="center" vertical="center"/>
      <protection locked="0"/>
    </xf>
    <xf numFmtId="0" fontId="12" fillId="0" borderId="3" xfId="0" applyFont="1" applyBorder="1" applyAlignment="1" applyProtection="1">
      <alignment horizontal="center" vertical="center"/>
      <protection locked="0"/>
    </xf>
    <xf numFmtId="0" fontId="12" fillId="0" borderId="4" xfId="0" applyFont="1" applyBorder="1" applyAlignment="1" applyProtection="1">
      <alignment horizontal="center" vertical="center"/>
      <protection locked="0"/>
    </xf>
    <xf numFmtId="0" fontId="12" fillId="0" borderId="1" xfId="0" applyFont="1" applyBorder="1" applyAlignment="1" applyProtection="1">
      <alignment horizontal="center" vertical="center"/>
      <protection locked="0"/>
    </xf>
    <xf numFmtId="0" fontId="12" fillId="2" borderId="6" xfId="0" applyFont="1" applyFill="1" applyBorder="1" applyAlignment="1" applyProtection="1">
      <alignment horizontal="center" vertical="center" wrapText="1"/>
      <protection locked="0"/>
    </xf>
    <xf numFmtId="0" fontId="12" fillId="0" borderId="6" xfId="0" applyFont="1" applyBorder="1" applyAlignment="1" applyProtection="1">
      <alignment horizontal="center" vertical="center"/>
      <protection locked="0"/>
    </xf>
    <xf numFmtId="0" fontId="12" fillId="0" borderId="7" xfId="0" applyFont="1" applyBorder="1" applyAlignment="1" applyProtection="1">
      <alignment horizontal="center" vertical="center"/>
      <protection locked="0"/>
    </xf>
    <xf numFmtId="0" fontId="2" fillId="2" borderId="7" xfId="0" applyFont="1" applyFill="1" applyBorder="1" applyAlignment="1">
      <alignment horizontal="left" vertical="center" wrapText="1" indent="1"/>
    </xf>
    <xf numFmtId="0" fontId="2" fillId="2" borderId="7" xfId="0" applyFont="1" applyFill="1" applyBorder="1" applyAlignment="1">
      <alignment horizontal="left" vertical="center" wrapText="1" indent="2"/>
    </xf>
    <xf numFmtId="0" fontId="2" fillId="2" borderId="2" xfId="0" applyFont="1" applyFill="1" applyBorder="1" applyAlignment="1">
      <alignment horizontal="center" vertical="center" wrapText="1"/>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6"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2" fillId="2" borderId="6" xfId="0" applyFont="1" applyFill="1" applyBorder="1" applyAlignment="1">
      <alignment horizontal="left" vertical="center"/>
    </xf>
    <xf numFmtId="0" fontId="2" fillId="2" borderId="7" xfId="0" applyFont="1" applyFill="1" applyBorder="1" applyAlignment="1">
      <alignment horizontal="center" vertical="center"/>
    </xf>
    <xf numFmtId="0" fontId="2" fillId="2" borderId="7" xfId="0" applyFont="1" applyFill="1" applyBorder="1" applyAlignment="1" applyProtection="1">
      <alignment horizontal="left" vertical="center" wrapText="1" indent="1"/>
      <protection locked="0"/>
    </xf>
    <xf numFmtId="0" fontId="6" fillId="0" borderId="7" xfId="0" applyFont="1" applyBorder="1" applyAlignment="1" applyProtection="1">
      <alignment vertical="top" wrapText="1"/>
      <protection locked="0"/>
    </xf>
    <xf numFmtId="0" fontId="1" fillId="0" borderId="4" xfId="0" applyFont="1" applyBorder="1" applyAlignment="1" applyProtection="1">
      <alignment horizontal="center" vertical="center" wrapText="1"/>
      <protection locked="0"/>
    </xf>
    <xf numFmtId="0" fontId="1" fillId="0" borderId="13" xfId="0" applyFont="1" applyBorder="1" applyAlignment="1" applyProtection="1">
      <alignment horizontal="center" vertical="center"/>
      <protection locked="0"/>
    </xf>
    <xf numFmtId="0" fontId="1" fillId="0" borderId="13"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2" fillId="2" borderId="11" xfId="0" applyFont="1" applyFill="1" applyBorder="1" applyAlignment="1" applyProtection="1">
      <alignment horizontal="right" vertical="center"/>
      <protection locked="0"/>
    </xf>
    <xf numFmtId="0" fontId="2" fillId="0" borderId="7" xfId="0" applyFont="1" applyBorder="1" applyAlignment="1" applyProtection="1">
      <alignment vertical="center"/>
      <protection locked="0"/>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6"/>
  <sheetViews>
    <sheetView showGridLines="0" showZeros="0" tabSelected="1" workbookViewId="0">
      <selection activeCell="A1" sqref="A1"/>
    </sheetView>
  </sheetViews>
  <sheetFormatPr defaultColWidth="8.57407407407407" defaultRowHeight="12.75" customHeight="1" outlineLevelCol="3"/>
  <cols>
    <col min="1" max="4" width="41" customWidth="1"/>
  </cols>
  <sheetData>
    <row r="1" ht="15" customHeight="1" spans="1:4">
      <c r="A1" s="45"/>
      <c r="B1" s="45"/>
      <c r="C1" s="45"/>
      <c r="D1" s="63" t="s">
        <v>0</v>
      </c>
    </row>
    <row r="2" ht="41.25" customHeight="1" spans="1:1">
      <c r="A2" s="40" t="str">
        <f>"2025"&amp;"年部门财务收支预算总表"</f>
        <v>2025年部门财务收支预算总表</v>
      </c>
    </row>
    <row r="3" ht="17.25" customHeight="1" spans="1:4">
      <c r="A3" s="43" t="str">
        <f>"单位名称："&amp;"昆明市归国华侨联合会"</f>
        <v>单位名称：昆明市归国华侨联合会</v>
      </c>
      <c r="B3" s="162"/>
      <c r="D3" s="142" t="s">
        <v>1</v>
      </c>
    </row>
    <row r="4" ht="23.25" customHeight="1" spans="1:4">
      <c r="A4" s="163" t="s">
        <v>2</v>
      </c>
      <c r="B4" s="164"/>
      <c r="C4" s="163" t="s">
        <v>3</v>
      </c>
      <c r="D4" s="164"/>
    </row>
    <row r="5" ht="24" customHeight="1" spans="1:4">
      <c r="A5" s="163" t="s">
        <v>4</v>
      </c>
      <c r="B5" s="163" t="s">
        <v>5</v>
      </c>
      <c r="C5" s="163" t="s">
        <v>6</v>
      </c>
      <c r="D5" s="163" t="s">
        <v>5</v>
      </c>
    </row>
    <row r="6" ht="17.25" customHeight="1" spans="1:4">
      <c r="A6" s="165" t="s">
        <v>7</v>
      </c>
      <c r="B6" s="79">
        <v>4438180.2</v>
      </c>
      <c r="C6" s="165" t="s">
        <v>8</v>
      </c>
      <c r="D6" s="79">
        <v>3188883.2</v>
      </c>
    </row>
    <row r="7" ht="17.25" customHeight="1" spans="1:4">
      <c r="A7" s="165" t="s">
        <v>9</v>
      </c>
      <c r="B7" s="79"/>
      <c r="C7" s="165" t="s">
        <v>10</v>
      </c>
      <c r="D7" s="79"/>
    </row>
    <row r="8" ht="17.25" customHeight="1" spans="1:4">
      <c r="A8" s="165" t="s">
        <v>11</v>
      </c>
      <c r="B8" s="79"/>
      <c r="C8" s="197" t="s">
        <v>12</v>
      </c>
      <c r="D8" s="79"/>
    </row>
    <row r="9" ht="17.25" customHeight="1" spans="1:4">
      <c r="A9" s="165" t="s">
        <v>13</v>
      </c>
      <c r="B9" s="79"/>
      <c r="C9" s="197" t="s">
        <v>14</v>
      </c>
      <c r="D9" s="79"/>
    </row>
    <row r="10" ht="17.25" customHeight="1" spans="1:4">
      <c r="A10" s="165" t="s">
        <v>15</v>
      </c>
      <c r="B10" s="79"/>
      <c r="C10" s="197" t="s">
        <v>16</v>
      </c>
      <c r="D10" s="79"/>
    </row>
    <row r="11" ht="17.25" customHeight="1" spans="1:4">
      <c r="A11" s="165" t="s">
        <v>17</v>
      </c>
      <c r="B11" s="79"/>
      <c r="C11" s="197" t="s">
        <v>18</v>
      </c>
      <c r="D11" s="79"/>
    </row>
    <row r="12" ht="17.25" customHeight="1" spans="1:4">
      <c r="A12" s="165" t="s">
        <v>19</v>
      </c>
      <c r="B12" s="79"/>
      <c r="C12" s="31" t="s">
        <v>20</v>
      </c>
      <c r="D12" s="79"/>
    </row>
    <row r="13" ht="17.25" customHeight="1" spans="1:4">
      <c r="A13" s="165" t="s">
        <v>21</v>
      </c>
      <c r="B13" s="79"/>
      <c r="C13" s="31" t="s">
        <v>22</v>
      </c>
      <c r="D13" s="79">
        <v>623721</v>
      </c>
    </row>
    <row r="14" ht="17.25" customHeight="1" spans="1:4">
      <c r="A14" s="165" t="s">
        <v>23</v>
      </c>
      <c r="B14" s="79"/>
      <c r="C14" s="31" t="s">
        <v>24</v>
      </c>
      <c r="D14" s="79">
        <v>306076</v>
      </c>
    </row>
    <row r="15" ht="17.25" customHeight="1" spans="1:4">
      <c r="A15" s="165" t="s">
        <v>25</v>
      </c>
      <c r="B15" s="79"/>
      <c r="C15" s="31" t="s">
        <v>26</v>
      </c>
      <c r="D15" s="79"/>
    </row>
    <row r="16" ht="17.25" customHeight="1" spans="1:4">
      <c r="A16" s="147"/>
      <c r="B16" s="79"/>
      <c r="C16" s="31" t="s">
        <v>27</v>
      </c>
      <c r="D16" s="79"/>
    </row>
    <row r="17" ht="17.25" customHeight="1" spans="1:4">
      <c r="A17" s="166"/>
      <c r="B17" s="79"/>
      <c r="C17" s="31" t="s">
        <v>28</v>
      </c>
      <c r="D17" s="79"/>
    </row>
    <row r="18" ht="17.25" customHeight="1" spans="1:4">
      <c r="A18" s="166"/>
      <c r="B18" s="79"/>
      <c r="C18" s="31" t="s">
        <v>29</v>
      </c>
      <c r="D18" s="79"/>
    </row>
    <row r="19" ht="17.25" customHeight="1" spans="1:4">
      <c r="A19" s="166"/>
      <c r="B19" s="79"/>
      <c r="C19" s="31" t="s">
        <v>30</v>
      </c>
      <c r="D19" s="79"/>
    </row>
    <row r="20" ht="17.25" customHeight="1" spans="1:4">
      <c r="A20" s="166"/>
      <c r="B20" s="79"/>
      <c r="C20" s="31" t="s">
        <v>31</v>
      </c>
      <c r="D20" s="79"/>
    </row>
    <row r="21" ht="17.25" customHeight="1" spans="1:4">
      <c r="A21" s="166"/>
      <c r="B21" s="79"/>
      <c r="C21" s="31" t="s">
        <v>32</v>
      </c>
      <c r="D21" s="79"/>
    </row>
    <row r="22" ht="17.25" customHeight="1" spans="1:4">
      <c r="A22" s="166"/>
      <c r="B22" s="79"/>
      <c r="C22" s="31" t="s">
        <v>33</v>
      </c>
      <c r="D22" s="79"/>
    </row>
    <row r="23" ht="17.25" customHeight="1" spans="1:4">
      <c r="A23" s="166"/>
      <c r="B23" s="79"/>
      <c r="C23" s="31" t="s">
        <v>34</v>
      </c>
      <c r="D23" s="79"/>
    </row>
    <row r="24" ht="17.25" customHeight="1" spans="1:4">
      <c r="A24" s="166"/>
      <c r="B24" s="79"/>
      <c r="C24" s="31" t="s">
        <v>35</v>
      </c>
      <c r="D24" s="79">
        <v>319500</v>
      </c>
    </row>
    <row r="25" ht="17.25" customHeight="1" spans="1:4">
      <c r="A25" s="166"/>
      <c r="B25" s="79"/>
      <c r="C25" s="31" t="s">
        <v>36</v>
      </c>
      <c r="D25" s="79"/>
    </row>
    <row r="26" ht="17.25" customHeight="1" spans="1:4">
      <c r="A26" s="166"/>
      <c r="B26" s="79"/>
      <c r="C26" s="147" t="s">
        <v>37</v>
      </c>
      <c r="D26" s="79"/>
    </row>
    <row r="27" ht="17.25" customHeight="1" spans="1:4">
      <c r="A27" s="166"/>
      <c r="B27" s="79"/>
      <c r="C27" s="31" t="s">
        <v>38</v>
      </c>
      <c r="D27" s="79"/>
    </row>
    <row r="28" ht="16.5" customHeight="1" spans="1:4">
      <c r="A28" s="166"/>
      <c r="B28" s="79"/>
      <c r="C28" s="31" t="s">
        <v>39</v>
      </c>
      <c r="D28" s="79"/>
    </row>
    <row r="29" ht="16.5" customHeight="1" spans="1:4">
      <c r="A29" s="166"/>
      <c r="B29" s="79"/>
      <c r="C29" s="147" t="s">
        <v>40</v>
      </c>
      <c r="D29" s="79"/>
    </row>
    <row r="30" ht="17.25" customHeight="1" spans="1:4">
      <c r="A30" s="166"/>
      <c r="B30" s="79"/>
      <c r="C30" s="147" t="s">
        <v>41</v>
      </c>
      <c r="D30" s="79"/>
    </row>
    <row r="31" ht="17.25" customHeight="1" spans="1:4">
      <c r="A31" s="166"/>
      <c r="B31" s="79"/>
      <c r="C31" s="31" t="s">
        <v>42</v>
      </c>
      <c r="D31" s="79"/>
    </row>
    <row r="32" ht="16.5" customHeight="1" spans="1:4">
      <c r="A32" s="166" t="s">
        <v>43</v>
      </c>
      <c r="B32" s="79">
        <v>4438180.2</v>
      </c>
      <c r="C32" s="166" t="s">
        <v>44</v>
      </c>
      <c r="D32" s="79">
        <v>4438180.2</v>
      </c>
    </row>
    <row r="33" ht="16.5" customHeight="1" spans="1:4">
      <c r="A33" s="147" t="s">
        <v>45</v>
      </c>
      <c r="B33" s="79"/>
      <c r="C33" s="147" t="s">
        <v>46</v>
      </c>
      <c r="D33" s="79"/>
    </row>
    <row r="34" ht="16.5" customHeight="1" spans="1:4">
      <c r="A34" s="31" t="s">
        <v>47</v>
      </c>
      <c r="B34" s="79"/>
      <c r="C34" s="31" t="s">
        <v>47</v>
      </c>
      <c r="D34" s="79"/>
    </row>
    <row r="35" ht="16.5" customHeight="1" spans="1:4">
      <c r="A35" s="31" t="s">
        <v>48</v>
      </c>
      <c r="B35" s="79"/>
      <c r="C35" s="31" t="s">
        <v>49</v>
      </c>
      <c r="D35" s="79"/>
    </row>
    <row r="36" ht="16.5" customHeight="1" spans="1:4">
      <c r="A36" s="167" t="s">
        <v>50</v>
      </c>
      <c r="B36" s="79">
        <v>4438180.2</v>
      </c>
      <c r="C36" s="167" t="s">
        <v>51</v>
      </c>
      <c r="D36" s="79">
        <v>4438180.2</v>
      </c>
    </row>
  </sheetData>
  <mergeCells count="4">
    <mergeCell ref="A2:D2"/>
    <mergeCell ref="A3:B3"/>
    <mergeCell ref="A4:B4"/>
    <mergeCell ref="C4:D4"/>
  </mergeCells>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0"/>
  <sheetViews>
    <sheetView showGridLines="0" showZeros="0" workbookViewId="0">
      <selection activeCell="A1" sqref="A1:S1"/>
    </sheetView>
  </sheetViews>
  <sheetFormatPr defaultColWidth="8.57407407407407" defaultRowHeight="12.75" customHeight="1"/>
  <cols>
    <col min="1" max="1" width="15.8888888888889" customWidth="1"/>
    <col min="2" max="2" width="35" customWidth="1"/>
    <col min="3" max="19" width="22" customWidth="1"/>
  </cols>
  <sheetData>
    <row r="1" ht="17.25" customHeight="1" spans="1:1">
      <c r="A1" s="63" t="s">
        <v>52</v>
      </c>
    </row>
    <row r="2" ht="41.25" customHeight="1" spans="1:1">
      <c r="A2" s="40" t="str">
        <f>"2025"&amp;"年部门收入预算表"</f>
        <v>2025年部门收入预算表</v>
      </c>
    </row>
    <row r="3" ht="17.25" customHeight="1" spans="1:19">
      <c r="A3" s="43" t="str">
        <f>"单位名称："&amp;"昆明市归国华侨联合会"</f>
        <v>单位名称：昆明市归国华侨联合会</v>
      </c>
      <c r="S3" s="45" t="s">
        <v>1</v>
      </c>
    </row>
    <row r="4" ht="21.75" customHeight="1" spans="1:19">
      <c r="A4" s="183" t="s">
        <v>53</v>
      </c>
      <c r="B4" s="184" t="s">
        <v>54</v>
      </c>
      <c r="C4" s="184" t="s">
        <v>55</v>
      </c>
      <c r="D4" s="185" t="s">
        <v>56</v>
      </c>
      <c r="E4" s="185"/>
      <c r="F4" s="185"/>
      <c r="G4" s="185"/>
      <c r="H4" s="185"/>
      <c r="I4" s="132"/>
      <c r="J4" s="185"/>
      <c r="K4" s="185"/>
      <c r="L4" s="185"/>
      <c r="M4" s="185"/>
      <c r="N4" s="192"/>
      <c r="O4" s="185" t="s">
        <v>45</v>
      </c>
      <c r="P4" s="185"/>
      <c r="Q4" s="185"/>
      <c r="R4" s="185"/>
      <c r="S4" s="192"/>
    </row>
    <row r="5" ht="27" customHeight="1" spans="1:19">
      <c r="A5" s="186"/>
      <c r="B5" s="187"/>
      <c r="C5" s="187"/>
      <c r="D5" s="187" t="s">
        <v>57</v>
      </c>
      <c r="E5" s="187" t="s">
        <v>58</v>
      </c>
      <c r="F5" s="187" t="s">
        <v>59</v>
      </c>
      <c r="G5" s="187" t="s">
        <v>60</v>
      </c>
      <c r="H5" s="187" t="s">
        <v>61</v>
      </c>
      <c r="I5" s="193" t="s">
        <v>62</v>
      </c>
      <c r="J5" s="194"/>
      <c r="K5" s="194"/>
      <c r="L5" s="194"/>
      <c r="M5" s="194"/>
      <c r="N5" s="195"/>
      <c r="O5" s="187" t="s">
        <v>57</v>
      </c>
      <c r="P5" s="187" t="s">
        <v>58</v>
      </c>
      <c r="Q5" s="187" t="s">
        <v>59</v>
      </c>
      <c r="R5" s="187" t="s">
        <v>60</v>
      </c>
      <c r="S5" s="187" t="s">
        <v>63</v>
      </c>
    </row>
    <row r="6" ht="30" customHeight="1" spans="1:19">
      <c r="A6" s="188"/>
      <c r="B6" s="105"/>
      <c r="C6" s="114"/>
      <c r="D6" s="114"/>
      <c r="E6" s="114"/>
      <c r="F6" s="114"/>
      <c r="G6" s="114"/>
      <c r="H6" s="114"/>
      <c r="I6" s="70" t="s">
        <v>57</v>
      </c>
      <c r="J6" s="195" t="s">
        <v>64</v>
      </c>
      <c r="K6" s="195" t="s">
        <v>65</v>
      </c>
      <c r="L6" s="195" t="s">
        <v>66</v>
      </c>
      <c r="M6" s="195" t="s">
        <v>67</v>
      </c>
      <c r="N6" s="195" t="s">
        <v>68</v>
      </c>
      <c r="O6" s="196"/>
      <c r="P6" s="196"/>
      <c r="Q6" s="196"/>
      <c r="R6" s="196"/>
      <c r="S6" s="114"/>
    </row>
    <row r="7" ht="15" customHeight="1" spans="1:19">
      <c r="A7" s="189">
        <v>1</v>
      </c>
      <c r="B7" s="189">
        <v>2</v>
      </c>
      <c r="C7" s="189">
        <v>3</v>
      </c>
      <c r="D7" s="189">
        <v>4</v>
      </c>
      <c r="E7" s="189">
        <v>5</v>
      </c>
      <c r="F7" s="189">
        <v>6</v>
      </c>
      <c r="G7" s="189">
        <v>7</v>
      </c>
      <c r="H7" s="189">
        <v>8</v>
      </c>
      <c r="I7" s="70">
        <v>9</v>
      </c>
      <c r="J7" s="189">
        <v>10</v>
      </c>
      <c r="K7" s="189">
        <v>11</v>
      </c>
      <c r="L7" s="189">
        <v>12</v>
      </c>
      <c r="M7" s="189">
        <v>13</v>
      </c>
      <c r="N7" s="189">
        <v>14</v>
      </c>
      <c r="O7" s="189">
        <v>15</v>
      </c>
      <c r="P7" s="189">
        <v>16</v>
      </c>
      <c r="Q7" s="189">
        <v>17</v>
      </c>
      <c r="R7" s="189">
        <v>18</v>
      </c>
      <c r="S7" s="189">
        <v>19</v>
      </c>
    </row>
    <row r="8" ht="18" customHeight="1" spans="1:19">
      <c r="A8" s="20" t="s">
        <v>69</v>
      </c>
      <c r="B8" s="20" t="s">
        <v>70</v>
      </c>
      <c r="C8" s="79">
        <v>4438180.2</v>
      </c>
      <c r="D8" s="79">
        <v>4438180.2</v>
      </c>
      <c r="E8" s="79">
        <v>4438180.2</v>
      </c>
      <c r="F8" s="79"/>
      <c r="G8" s="79"/>
      <c r="H8" s="79"/>
      <c r="I8" s="79"/>
      <c r="J8" s="79"/>
      <c r="K8" s="79"/>
      <c r="L8" s="79"/>
      <c r="M8" s="79"/>
      <c r="N8" s="79"/>
      <c r="O8" s="79"/>
      <c r="P8" s="79"/>
      <c r="Q8" s="79"/>
      <c r="R8" s="79"/>
      <c r="S8" s="79"/>
    </row>
    <row r="9" ht="18" customHeight="1" spans="1:19">
      <c r="A9" s="190" t="s">
        <v>71</v>
      </c>
      <c r="B9" s="190" t="s">
        <v>70</v>
      </c>
      <c r="C9" s="79">
        <v>4438180.2</v>
      </c>
      <c r="D9" s="79">
        <v>4438180.2</v>
      </c>
      <c r="E9" s="79">
        <v>4438180.2</v>
      </c>
      <c r="F9" s="79"/>
      <c r="G9" s="79"/>
      <c r="H9" s="79"/>
      <c r="I9" s="79"/>
      <c r="J9" s="79"/>
      <c r="K9" s="79"/>
      <c r="L9" s="79"/>
      <c r="M9" s="79"/>
      <c r="N9" s="79"/>
      <c r="O9" s="79"/>
      <c r="P9" s="79"/>
      <c r="Q9" s="79"/>
      <c r="R9" s="79"/>
      <c r="S9" s="79"/>
    </row>
    <row r="10" ht="18" customHeight="1" spans="1:19">
      <c r="A10" s="48" t="s">
        <v>55</v>
      </c>
      <c r="B10" s="191"/>
      <c r="C10" s="79">
        <v>4438180.2</v>
      </c>
      <c r="D10" s="79">
        <v>4438180.2</v>
      </c>
      <c r="E10" s="79">
        <v>4438180.2</v>
      </c>
      <c r="F10" s="79"/>
      <c r="G10" s="79"/>
      <c r="H10" s="79"/>
      <c r="I10" s="79"/>
      <c r="J10" s="79"/>
      <c r="K10" s="79"/>
      <c r="L10" s="79"/>
      <c r="M10" s="79"/>
      <c r="N10" s="79"/>
      <c r="O10" s="79"/>
      <c r="P10" s="79"/>
      <c r="Q10" s="79"/>
      <c r="R10" s="79"/>
      <c r="S10" s="79"/>
    </row>
  </sheetData>
  <mergeCells count="20">
    <mergeCell ref="A1:S1"/>
    <mergeCell ref="A2:S2"/>
    <mergeCell ref="A3:B3"/>
    <mergeCell ref="D4:N4"/>
    <mergeCell ref="O4:S4"/>
    <mergeCell ref="I5:N5"/>
    <mergeCell ref="A10:B10"/>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25"/>
  <sheetViews>
    <sheetView showGridLines="0" showZeros="0" workbookViewId="0">
      <selection activeCell="A1" sqref="A1:O1"/>
    </sheetView>
  </sheetViews>
  <sheetFormatPr defaultColWidth="8.57407407407407" defaultRowHeight="12.75" customHeight="1"/>
  <cols>
    <col min="1" max="1" width="14.2777777777778" customWidth="1"/>
    <col min="2" max="2" width="37.5740740740741" customWidth="1"/>
    <col min="3" max="8" width="24.5740740740741" customWidth="1"/>
    <col min="9" max="9" width="26.712962962963" customWidth="1"/>
    <col min="10" max="11" width="24.4259259259259" customWidth="1"/>
    <col min="12" max="15" width="24.5740740740741" customWidth="1"/>
  </cols>
  <sheetData>
    <row r="1" ht="17.25" customHeight="1" spans="1:1">
      <c r="A1" s="45" t="s">
        <v>72</v>
      </c>
    </row>
    <row r="2" ht="41.25" customHeight="1" spans="1:1">
      <c r="A2" s="40" t="str">
        <f>"2025"&amp;"年部门支出预算表"</f>
        <v>2025年部门支出预算表</v>
      </c>
    </row>
    <row r="3" ht="17.25" customHeight="1" spans="1:15">
      <c r="A3" s="43" t="str">
        <f>"单位名称："&amp;"昆明市归国华侨联合会"</f>
        <v>单位名称：昆明市归国华侨联合会</v>
      </c>
      <c r="O3" s="45" t="s">
        <v>1</v>
      </c>
    </row>
    <row r="4" ht="27" customHeight="1" spans="1:15">
      <c r="A4" s="169" t="s">
        <v>73</v>
      </c>
      <c r="B4" s="169" t="s">
        <v>74</v>
      </c>
      <c r="C4" s="169" t="s">
        <v>55</v>
      </c>
      <c r="D4" s="170" t="s">
        <v>58</v>
      </c>
      <c r="E4" s="171"/>
      <c r="F4" s="172"/>
      <c r="G4" s="173" t="s">
        <v>59</v>
      </c>
      <c r="H4" s="173" t="s">
        <v>60</v>
      </c>
      <c r="I4" s="173" t="s">
        <v>75</v>
      </c>
      <c r="J4" s="170" t="s">
        <v>62</v>
      </c>
      <c r="K4" s="171"/>
      <c r="L4" s="171"/>
      <c r="M4" s="171"/>
      <c r="N4" s="180"/>
      <c r="O4" s="181"/>
    </row>
    <row r="5" ht="42" customHeight="1" spans="1:15">
      <c r="A5" s="174"/>
      <c r="B5" s="174"/>
      <c r="C5" s="175"/>
      <c r="D5" s="176" t="s">
        <v>57</v>
      </c>
      <c r="E5" s="176" t="s">
        <v>76</v>
      </c>
      <c r="F5" s="176" t="s">
        <v>77</v>
      </c>
      <c r="G5" s="175"/>
      <c r="H5" s="175"/>
      <c r="I5" s="182"/>
      <c r="J5" s="176" t="s">
        <v>57</v>
      </c>
      <c r="K5" s="163" t="s">
        <v>78</v>
      </c>
      <c r="L5" s="163" t="s">
        <v>79</v>
      </c>
      <c r="M5" s="163" t="s">
        <v>80</v>
      </c>
      <c r="N5" s="163" t="s">
        <v>81</v>
      </c>
      <c r="O5" s="163" t="s">
        <v>82</v>
      </c>
    </row>
    <row r="6" ht="18" customHeight="1" spans="1:15">
      <c r="A6" s="51" t="s">
        <v>83</v>
      </c>
      <c r="B6" s="51" t="s">
        <v>84</v>
      </c>
      <c r="C6" s="51" t="s">
        <v>85</v>
      </c>
      <c r="D6" s="55" t="s">
        <v>86</v>
      </c>
      <c r="E6" s="55" t="s">
        <v>87</v>
      </c>
      <c r="F6" s="55" t="s">
        <v>88</v>
      </c>
      <c r="G6" s="55" t="s">
        <v>89</v>
      </c>
      <c r="H6" s="55" t="s">
        <v>90</v>
      </c>
      <c r="I6" s="55" t="s">
        <v>91</v>
      </c>
      <c r="J6" s="55" t="s">
        <v>92</v>
      </c>
      <c r="K6" s="55" t="s">
        <v>93</v>
      </c>
      <c r="L6" s="55" t="s">
        <v>94</v>
      </c>
      <c r="M6" s="55" t="s">
        <v>95</v>
      </c>
      <c r="N6" s="51" t="s">
        <v>96</v>
      </c>
      <c r="O6" s="55" t="s">
        <v>97</v>
      </c>
    </row>
    <row r="7" ht="21" customHeight="1" spans="1:15">
      <c r="A7" s="56" t="s">
        <v>98</v>
      </c>
      <c r="B7" s="56" t="s">
        <v>99</v>
      </c>
      <c r="C7" s="79">
        <v>3188883.2</v>
      </c>
      <c r="D7" s="79">
        <v>3188883.2</v>
      </c>
      <c r="E7" s="79">
        <v>2488883.2</v>
      </c>
      <c r="F7" s="79">
        <v>700000</v>
      </c>
      <c r="G7" s="79"/>
      <c r="H7" s="79"/>
      <c r="I7" s="79"/>
      <c r="J7" s="79"/>
      <c r="K7" s="79"/>
      <c r="L7" s="79"/>
      <c r="M7" s="79"/>
      <c r="N7" s="79"/>
      <c r="O7" s="79"/>
    </row>
    <row r="8" ht="21" customHeight="1" spans="1:15">
      <c r="A8" s="177" t="s">
        <v>100</v>
      </c>
      <c r="B8" s="177" t="s">
        <v>101</v>
      </c>
      <c r="C8" s="79">
        <v>3188883.2</v>
      </c>
      <c r="D8" s="79">
        <v>3188883.2</v>
      </c>
      <c r="E8" s="79">
        <v>2488883.2</v>
      </c>
      <c r="F8" s="79">
        <v>700000</v>
      </c>
      <c r="G8" s="79"/>
      <c r="H8" s="79"/>
      <c r="I8" s="79"/>
      <c r="J8" s="79"/>
      <c r="K8" s="79"/>
      <c r="L8" s="79"/>
      <c r="M8" s="79"/>
      <c r="N8" s="79"/>
      <c r="O8" s="79"/>
    </row>
    <row r="9" ht="21" customHeight="1" spans="1:15">
      <c r="A9" s="178" t="s">
        <v>102</v>
      </c>
      <c r="B9" s="178" t="s">
        <v>103</v>
      </c>
      <c r="C9" s="79">
        <v>2488883.2</v>
      </c>
      <c r="D9" s="79">
        <v>2488883.2</v>
      </c>
      <c r="E9" s="79">
        <v>2488883.2</v>
      </c>
      <c r="F9" s="79"/>
      <c r="G9" s="79"/>
      <c r="H9" s="79"/>
      <c r="I9" s="79"/>
      <c r="J9" s="79"/>
      <c r="K9" s="79"/>
      <c r="L9" s="79"/>
      <c r="M9" s="79"/>
      <c r="N9" s="79"/>
      <c r="O9" s="79"/>
    </row>
    <row r="10" ht="21" customHeight="1" spans="1:15">
      <c r="A10" s="178" t="s">
        <v>104</v>
      </c>
      <c r="B10" s="178" t="s">
        <v>105</v>
      </c>
      <c r="C10" s="79">
        <v>700000</v>
      </c>
      <c r="D10" s="79">
        <v>700000</v>
      </c>
      <c r="E10" s="79"/>
      <c r="F10" s="79">
        <v>700000</v>
      </c>
      <c r="G10" s="79"/>
      <c r="H10" s="79"/>
      <c r="I10" s="79"/>
      <c r="J10" s="79"/>
      <c r="K10" s="79"/>
      <c r="L10" s="79"/>
      <c r="M10" s="79"/>
      <c r="N10" s="79"/>
      <c r="O10" s="79"/>
    </row>
    <row r="11" ht="21" customHeight="1" spans="1:15">
      <c r="A11" s="56" t="s">
        <v>106</v>
      </c>
      <c r="B11" s="56" t="s">
        <v>107</v>
      </c>
      <c r="C11" s="79">
        <v>623721</v>
      </c>
      <c r="D11" s="79">
        <v>623721</v>
      </c>
      <c r="E11" s="79">
        <v>623721</v>
      </c>
      <c r="F11" s="79"/>
      <c r="G11" s="79"/>
      <c r="H11" s="79"/>
      <c r="I11" s="79"/>
      <c r="J11" s="79"/>
      <c r="K11" s="79"/>
      <c r="L11" s="79"/>
      <c r="M11" s="79"/>
      <c r="N11" s="79"/>
      <c r="O11" s="79"/>
    </row>
    <row r="12" ht="21" customHeight="1" spans="1:15">
      <c r="A12" s="177" t="s">
        <v>108</v>
      </c>
      <c r="B12" s="177" t="s">
        <v>109</v>
      </c>
      <c r="C12" s="79">
        <v>623721</v>
      </c>
      <c r="D12" s="79">
        <v>623721</v>
      </c>
      <c r="E12" s="79">
        <v>623721</v>
      </c>
      <c r="F12" s="79"/>
      <c r="G12" s="79"/>
      <c r="H12" s="79"/>
      <c r="I12" s="79"/>
      <c r="J12" s="79"/>
      <c r="K12" s="79"/>
      <c r="L12" s="79"/>
      <c r="M12" s="79"/>
      <c r="N12" s="79"/>
      <c r="O12" s="79"/>
    </row>
    <row r="13" ht="21" customHeight="1" spans="1:15">
      <c r="A13" s="178" t="s">
        <v>110</v>
      </c>
      <c r="B13" s="178" t="s">
        <v>111</v>
      </c>
      <c r="C13" s="79">
        <v>226800</v>
      </c>
      <c r="D13" s="79">
        <v>226800</v>
      </c>
      <c r="E13" s="79">
        <v>226800</v>
      </c>
      <c r="F13" s="79"/>
      <c r="G13" s="79"/>
      <c r="H13" s="79"/>
      <c r="I13" s="79"/>
      <c r="J13" s="79"/>
      <c r="K13" s="79"/>
      <c r="L13" s="79"/>
      <c r="M13" s="79"/>
      <c r="N13" s="79"/>
      <c r="O13" s="79"/>
    </row>
    <row r="14" ht="21" customHeight="1" spans="1:15">
      <c r="A14" s="178" t="s">
        <v>112</v>
      </c>
      <c r="B14" s="178" t="s">
        <v>113</v>
      </c>
      <c r="C14" s="79">
        <v>284921</v>
      </c>
      <c r="D14" s="79">
        <v>284921</v>
      </c>
      <c r="E14" s="79">
        <v>284921</v>
      </c>
      <c r="F14" s="79"/>
      <c r="G14" s="79"/>
      <c r="H14" s="79"/>
      <c r="I14" s="79"/>
      <c r="J14" s="79"/>
      <c r="K14" s="79"/>
      <c r="L14" s="79"/>
      <c r="M14" s="79"/>
      <c r="N14" s="79"/>
      <c r="O14" s="79"/>
    </row>
    <row r="15" ht="21" customHeight="1" spans="1:15">
      <c r="A15" s="178" t="s">
        <v>114</v>
      </c>
      <c r="B15" s="178" t="s">
        <v>115</v>
      </c>
      <c r="C15" s="79">
        <v>112000</v>
      </c>
      <c r="D15" s="79">
        <v>112000</v>
      </c>
      <c r="E15" s="79">
        <v>112000</v>
      </c>
      <c r="F15" s="79"/>
      <c r="G15" s="79"/>
      <c r="H15" s="79"/>
      <c r="I15" s="79"/>
      <c r="J15" s="79"/>
      <c r="K15" s="79"/>
      <c r="L15" s="79"/>
      <c r="M15" s="79"/>
      <c r="N15" s="79"/>
      <c r="O15" s="79"/>
    </row>
    <row r="16" ht="21" customHeight="1" spans="1:15">
      <c r="A16" s="56" t="s">
        <v>116</v>
      </c>
      <c r="B16" s="56" t="s">
        <v>117</v>
      </c>
      <c r="C16" s="79">
        <v>306076</v>
      </c>
      <c r="D16" s="79">
        <v>306076</v>
      </c>
      <c r="E16" s="79">
        <v>306076</v>
      </c>
      <c r="F16" s="79"/>
      <c r="G16" s="79"/>
      <c r="H16" s="79"/>
      <c r="I16" s="79"/>
      <c r="J16" s="79"/>
      <c r="K16" s="79"/>
      <c r="L16" s="79"/>
      <c r="M16" s="79"/>
      <c r="N16" s="79"/>
      <c r="O16" s="79"/>
    </row>
    <row r="17" ht="21" customHeight="1" spans="1:15">
      <c r="A17" s="177" t="s">
        <v>118</v>
      </c>
      <c r="B17" s="177" t="s">
        <v>119</v>
      </c>
      <c r="C17" s="79">
        <v>306076</v>
      </c>
      <c r="D17" s="79">
        <v>306076</v>
      </c>
      <c r="E17" s="79">
        <v>306076</v>
      </c>
      <c r="F17" s="79"/>
      <c r="G17" s="79"/>
      <c r="H17" s="79"/>
      <c r="I17" s="79"/>
      <c r="J17" s="79"/>
      <c r="K17" s="79"/>
      <c r="L17" s="79"/>
      <c r="M17" s="79"/>
      <c r="N17" s="79"/>
      <c r="O17" s="79"/>
    </row>
    <row r="18" ht="21" customHeight="1" spans="1:15">
      <c r="A18" s="178" t="s">
        <v>120</v>
      </c>
      <c r="B18" s="178" t="s">
        <v>121</v>
      </c>
      <c r="C18" s="79">
        <v>206873</v>
      </c>
      <c r="D18" s="79">
        <v>206873</v>
      </c>
      <c r="E18" s="79">
        <v>206873</v>
      </c>
      <c r="F18" s="79"/>
      <c r="G18" s="79"/>
      <c r="H18" s="79"/>
      <c r="I18" s="79"/>
      <c r="J18" s="79"/>
      <c r="K18" s="79"/>
      <c r="L18" s="79"/>
      <c r="M18" s="79"/>
      <c r="N18" s="79"/>
      <c r="O18" s="79"/>
    </row>
    <row r="19" ht="21" customHeight="1" spans="1:15">
      <c r="A19" s="178" t="s">
        <v>122</v>
      </c>
      <c r="B19" s="178" t="s">
        <v>123</v>
      </c>
      <c r="C19" s="79">
        <v>88920</v>
      </c>
      <c r="D19" s="79">
        <v>88920</v>
      </c>
      <c r="E19" s="79">
        <v>88920</v>
      </c>
      <c r="F19" s="79"/>
      <c r="G19" s="79"/>
      <c r="H19" s="79"/>
      <c r="I19" s="79"/>
      <c r="J19" s="79"/>
      <c r="K19" s="79"/>
      <c r="L19" s="79"/>
      <c r="M19" s="79"/>
      <c r="N19" s="79"/>
      <c r="O19" s="79"/>
    </row>
    <row r="20" ht="21" customHeight="1" spans="1:15">
      <c r="A20" s="178" t="s">
        <v>124</v>
      </c>
      <c r="B20" s="178" t="s">
        <v>125</v>
      </c>
      <c r="C20" s="79">
        <v>10283</v>
      </c>
      <c r="D20" s="79">
        <v>10283</v>
      </c>
      <c r="E20" s="79">
        <v>10283</v>
      </c>
      <c r="F20" s="79"/>
      <c r="G20" s="79"/>
      <c r="H20" s="79"/>
      <c r="I20" s="79"/>
      <c r="J20" s="79"/>
      <c r="K20" s="79"/>
      <c r="L20" s="79"/>
      <c r="M20" s="79"/>
      <c r="N20" s="79"/>
      <c r="O20" s="79"/>
    </row>
    <row r="21" ht="21" customHeight="1" spans="1:15">
      <c r="A21" s="56" t="s">
        <v>126</v>
      </c>
      <c r="B21" s="56" t="s">
        <v>127</v>
      </c>
      <c r="C21" s="79">
        <v>319500</v>
      </c>
      <c r="D21" s="79">
        <v>319500</v>
      </c>
      <c r="E21" s="79">
        <v>319500</v>
      </c>
      <c r="F21" s="79"/>
      <c r="G21" s="79"/>
      <c r="H21" s="79"/>
      <c r="I21" s="79"/>
      <c r="J21" s="79"/>
      <c r="K21" s="79"/>
      <c r="L21" s="79"/>
      <c r="M21" s="79"/>
      <c r="N21" s="79"/>
      <c r="O21" s="79"/>
    </row>
    <row r="22" ht="21" customHeight="1" spans="1:15">
      <c r="A22" s="177" t="s">
        <v>128</v>
      </c>
      <c r="B22" s="177" t="s">
        <v>129</v>
      </c>
      <c r="C22" s="79">
        <v>319500</v>
      </c>
      <c r="D22" s="79">
        <v>319500</v>
      </c>
      <c r="E22" s="79">
        <v>319500</v>
      </c>
      <c r="F22" s="79"/>
      <c r="G22" s="79"/>
      <c r="H22" s="79"/>
      <c r="I22" s="79"/>
      <c r="J22" s="79"/>
      <c r="K22" s="79"/>
      <c r="L22" s="79"/>
      <c r="M22" s="79"/>
      <c r="N22" s="79"/>
      <c r="O22" s="79"/>
    </row>
    <row r="23" ht="21" customHeight="1" spans="1:15">
      <c r="A23" s="178" t="s">
        <v>130</v>
      </c>
      <c r="B23" s="178" t="s">
        <v>131</v>
      </c>
      <c r="C23" s="79">
        <v>312000</v>
      </c>
      <c r="D23" s="79">
        <v>312000</v>
      </c>
      <c r="E23" s="79">
        <v>312000</v>
      </c>
      <c r="F23" s="79"/>
      <c r="G23" s="79"/>
      <c r="H23" s="79"/>
      <c r="I23" s="79"/>
      <c r="J23" s="79"/>
      <c r="K23" s="79"/>
      <c r="L23" s="79"/>
      <c r="M23" s="79"/>
      <c r="N23" s="79"/>
      <c r="O23" s="79"/>
    </row>
    <row r="24" ht="21" customHeight="1" spans="1:15">
      <c r="A24" s="178" t="s">
        <v>132</v>
      </c>
      <c r="B24" s="178" t="s">
        <v>133</v>
      </c>
      <c r="C24" s="79">
        <v>7500</v>
      </c>
      <c r="D24" s="79">
        <v>7500</v>
      </c>
      <c r="E24" s="79">
        <v>7500</v>
      </c>
      <c r="F24" s="79"/>
      <c r="G24" s="79"/>
      <c r="H24" s="79"/>
      <c r="I24" s="79"/>
      <c r="J24" s="79"/>
      <c r="K24" s="79"/>
      <c r="L24" s="79"/>
      <c r="M24" s="79"/>
      <c r="N24" s="79"/>
      <c r="O24" s="79"/>
    </row>
    <row r="25" ht="21" customHeight="1" spans="1:15">
      <c r="A25" s="179" t="s">
        <v>55</v>
      </c>
      <c r="B25" s="34"/>
      <c r="C25" s="79">
        <v>4438180.2</v>
      </c>
      <c r="D25" s="79">
        <v>4438180.2</v>
      </c>
      <c r="E25" s="79">
        <v>3738180.2</v>
      </c>
      <c r="F25" s="79">
        <v>700000</v>
      </c>
      <c r="G25" s="79"/>
      <c r="H25" s="79"/>
      <c r="I25" s="79"/>
      <c r="J25" s="79"/>
      <c r="K25" s="79"/>
      <c r="L25" s="79"/>
      <c r="M25" s="79"/>
      <c r="N25" s="79"/>
      <c r="O25" s="79"/>
    </row>
  </sheetData>
  <mergeCells count="12">
    <mergeCell ref="A1:O1"/>
    <mergeCell ref="A2:O2"/>
    <mergeCell ref="A3:B3"/>
    <mergeCell ref="D4:F4"/>
    <mergeCell ref="J4:O4"/>
    <mergeCell ref="A25:B25"/>
    <mergeCell ref="A4:A5"/>
    <mergeCell ref="B4:B5"/>
    <mergeCell ref="C4:C5"/>
    <mergeCell ref="G4:G5"/>
    <mergeCell ref="H4:H5"/>
    <mergeCell ref="I4:I5"/>
  </mergeCells>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4"/>
  <sheetViews>
    <sheetView showGridLines="0" showZeros="0" topLeftCell="A13" workbookViewId="0">
      <selection activeCell="A1" sqref="A1"/>
    </sheetView>
  </sheetViews>
  <sheetFormatPr defaultColWidth="8.57407407407407" defaultRowHeight="12.75" customHeight="1" outlineLevelCol="3"/>
  <cols>
    <col min="1" max="4" width="35.5740740740741" customWidth="1"/>
  </cols>
  <sheetData>
    <row r="1" ht="15" customHeight="1" spans="1:4">
      <c r="A1" s="41"/>
      <c r="B1" s="45"/>
      <c r="C1" s="45"/>
      <c r="D1" s="45" t="s">
        <v>134</v>
      </c>
    </row>
    <row r="2" ht="41.25" customHeight="1" spans="1:1">
      <c r="A2" s="40" t="str">
        <f>"2025"&amp;"年部门财政拨款收支预算总表"</f>
        <v>2025年部门财政拨款收支预算总表</v>
      </c>
    </row>
    <row r="3" ht="17.25" customHeight="1" spans="1:4">
      <c r="A3" s="43" t="str">
        <f>"单位名称："&amp;"昆明市归国华侨联合会"</f>
        <v>单位名称：昆明市归国华侨联合会</v>
      </c>
      <c r="B3" s="162"/>
      <c r="D3" s="45" t="s">
        <v>1</v>
      </c>
    </row>
    <row r="4" ht="17.25" customHeight="1" spans="1:4">
      <c r="A4" s="163" t="s">
        <v>2</v>
      </c>
      <c r="B4" s="164"/>
      <c r="C4" s="163" t="s">
        <v>3</v>
      </c>
      <c r="D4" s="164"/>
    </row>
    <row r="5" ht="18.75" customHeight="1" spans="1:4">
      <c r="A5" s="163" t="s">
        <v>4</v>
      </c>
      <c r="B5" s="163" t="s">
        <v>5</v>
      </c>
      <c r="C5" s="163" t="s">
        <v>6</v>
      </c>
      <c r="D5" s="163" t="s">
        <v>5</v>
      </c>
    </row>
    <row r="6" ht="16.5" customHeight="1" spans="1:4">
      <c r="A6" s="165" t="s">
        <v>135</v>
      </c>
      <c r="B6" s="79">
        <v>4438180.2</v>
      </c>
      <c r="C6" s="165" t="s">
        <v>136</v>
      </c>
      <c r="D6" s="79">
        <v>4438180.2</v>
      </c>
    </row>
    <row r="7" ht="16.5" customHeight="1" spans="1:4">
      <c r="A7" s="165" t="s">
        <v>137</v>
      </c>
      <c r="B7" s="79">
        <v>4438180.2</v>
      </c>
      <c r="C7" s="165" t="s">
        <v>138</v>
      </c>
      <c r="D7" s="79">
        <v>3188883.2</v>
      </c>
    </row>
    <row r="8" ht="16.5" customHeight="1" spans="1:4">
      <c r="A8" s="165" t="s">
        <v>139</v>
      </c>
      <c r="B8" s="79"/>
      <c r="C8" s="165" t="s">
        <v>140</v>
      </c>
      <c r="D8" s="79"/>
    </row>
    <row r="9" ht="16.5" customHeight="1" spans="1:4">
      <c r="A9" s="165" t="s">
        <v>141</v>
      </c>
      <c r="B9" s="79"/>
      <c r="C9" s="165" t="s">
        <v>142</v>
      </c>
      <c r="D9" s="79"/>
    </row>
    <row r="10" ht="16.5" customHeight="1" spans="1:4">
      <c r="A10" s="165" t="s">
        <v>143</v>
      </c>
      <c r="B10" s="79"/>
      <c r="C10" s="165" t="s">
        <v>144</v>
      </c>
      <c r="D10" s="79"/>
    </row>
    <row r="11" ht="16.5" customHeight="1" spans="1:4">
      <c r="A11" s="165" t="s">
        <v>137</v>
      </c>
      <c r="B11" s="79"/>
      <c r="C11" s="165" t="s">
        <v>145</v>
      </c>
      <c r="D11" s="79"/>
    </row>
    <row r="12" ht="16.5" customHeight="1" spans="1:4">
      <c r="A12" s="147" t="s">
        <v>139</v>
      </c>
      <c r="B12" s="79"/>
      <c r="C12" s="68" t="s">
        <v>146</v>
      </c>
      <c r="D12" s="79"/>
    </row>
    <row r="13" ht="16.5" customHeight="1" spans="1:4">
      <c r="A13" s="147" t="s">
        <v>141</v>
      </c>
      <c r="B13" s="79"/>
      <c r="C13" s="68" t="s">
        <v>147</v>
      </c>
      <c r="D13" s="79"/>
    </row>
    <row r="14" ht="16.5" customHeight="1" spans="1:4">
      <c r="A14" s="166"/>
      <c r="B14" s="79"/>
      <c r="C14" s="68" t="s">
        <v>148</v>
      </c>
      <c r="D14" s="79">
        <v>623721</v>
      </c>
    </row>
    <row r="15" ht="16.5" customHeight="1" spans="1:4">
      <c r="A15" s="166"/>
      <c r="B15" s="79"/>
      <c r="C15" s="68" t="s">
        <v>149</v>
      </c>
      <c r="D15" s="79">
        <v>306076</v>
      </c>
    </row>
    <row r="16" ht="16.5" customHeight="1" spans="1:4">
      <c r="A16" s="166"/>
      <c r="B16" s="79"/>
      <c r="C16" s="68" t="s">
        <v>150</v>
      </c>
      <c r="D16" s="79"/>
    </row>
    <row r="17" ht="16.5" customHeight="1" spans="1:4">
      <c r="A17" s="166"/>
      <c r="B17" s="79"/>
      <c r="C17" s="68" t="s">
        <v>151</v>
      </c>
      <c r="D17" s="79"/>
    </row>
    <row r="18" ht="16.5" customHeight="1" spans="1:4">
      <c r="A18" s="166"/>
      <c r="B18" s="79"/>
      <c r="C18" s="68" t="s">
        <v>152</v>
      </c>
      <c r="D18" s="79"/>
    </row>
    <row r="19" ht="16.5" customHeight="1" spans="1:4">
      <c r="A19" s="166"/>
      <c r="B19" s="79"/>
      <c r="C19" s="68" t="s">
        <v>153</v>
      </c>
      <c r="D19" s="79"/>
    </row>
    <row r="20" ht="16.5" customHeight="1" spans="1:4">
      <c r="A20" s="166"/>
      <c r="B20" s="79"/>
      <c r="C20" s="68" t="s">
        <v>154</v>
      </c>
      <c r="D20" s="79"/>
    </row>
    <row r="21" ht="16.5" customHeight="1" spans="1:4">
      <c r="A21" s="166"/>
      <c r="B21" s="79"/>
      <c r="C21" s="68" t="s">
        <v>155</v>
      </c>
      <c r="D21" s="79"/>
    </row>
    <row r="22" ht="16.5" customHeight="1" spans="1:4">
      <c r="A22" s="166"/>
      <c r="B22" s="79"/>
      <c r="C22" s="68" t="s">
        <v>156</v>
      </c>
      <c r="D22" s="79"/>
    </row>
    <row r="23" ht="16.5" customHeight="1" spans="1:4">
      <c r="A23" s="166"/>
      <c r="B23" s="79"/>
      <c r="C23" s="68" t="s">
        <v>157</v>
      </c>
      <c r="D23" s="79"/>
    </row>
    <row r="24" ht="16.5" customHeight="1" spans="1:4">
      <c r="A24" s="166"/>
      <c r="B24" s="79"/>
      <c r="C24" s="68" t="s">
        <v>158</v>
      </c>
      <c r="D24" s="79"/>
    </row>
    <row r="25" ht="16.5" customHeight="1" spans="1:4">
      <c r="A25" s="166"/>
      <c r="B25" s="79"/>
      <c r="C25" s="68" t="s">
        <v>159</v>
      </c>
      <c r="D25" s="79">
        <v>319500</v>
      </c>
    </row>
    <row r="26" ht="16.5" customHeight="1" spans="1:4">
      <c r="A26" s="166"/>
      <c r="B26" s="79"/>
      <c r="C26" s="68" t="s">
        <v>160</v>
      </c>
      <c r="D26" s="79"/>
    </row>
    <row r="27" ht="16.5" customHeight="1" spans="1:4">
      <c r="A27" s="166"/>
      <c r="B27" s="79"/>
      <c r="C27" s="68" t="s">
        <v>161</v>
      </c>
      <c r="D27" s="79"/>
    </row>
    <row r="28" ht="16.5" customHeight="1" spans="1:4">
      <c r="A28" s="166"/>
      <c r="B28" s="79"/>
      <c r="C28" s="68" t="s">
        <v>162</v>
      </c>
      <c r="D28" s="79"/>
    </row>
    <row r="29" ht="16.5" customHeight="1" spans="1:4">
      <c r="A29" s="166"/>
      <c r="B29" s="79"/>
      <c r="C29" s="68" t="s">
        <v>163</v>
      </c>
      <c r="D29" s="79"/>
    </row>
    <row r="30" ht="16.5" customHeight="1" spans="1:4">
      <c r="A30" s="166"/>
      <c r="B30" s="79"/>
      <c r="C30" s="68" t="s">
        <v>164</v>
      </c>
      <c r="D30" s="79"/>
    </row>
    <row r="31" ht="16.5" customHeight="1" spans="1:4">
      <c r="A31" s="166"/>
      <c r="B31" s="79"/>
      <c r="C31" s="147" t="s">
        <v>165</v>
      </c>
      <c r="D31" s="79"/>
    </row>
    <row r="32" ht="16.5" customHeight="1" spans="1:4">
      <c r="A32" s="166"/>
      <c r="B32" s="79"/>
      <c r="C32" s="147" t="s">
        <v>166</v>
      </c>
      <c r="D32" s="79"/>
    </row>
    <row r="33" ht="16.5" customHeight="1" spans="1:4">
      <c r="A33" s="166"/>
      <c r="B33" s="79"/>
      <c r="C33" s="29" t="s">
        <v>167</v>
      </c>
      <c r="D33" s="79"/>
    </row>
    <row r="34" ht="15" customHeight="1" spans="1:4">
      <c r="A34" s="167" t="s">
        <v>50</v>
      </c>
      <c r="B34" s="168">
        <v>4438180.2</v>
      </c>
      <c r="C34" s="167" t="s">
        <v>51</v>
      </c>
      <c r="D34" s="168">
        <v>4438180.2</v>
      </c>
    </row>
  </sheetData>
  <mergeCells count="4">
    <mergeCell ref="A2:D2"/>
    <mergeCell ref="A3:B3"/>
    <mergeCell ref="A4:B4"/>
    <mergeCell ref="C4:D4"/>
  </mergeCells>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5"/>
  <sheetViews>
    <sheetView showZeros="0" topLeftCell="A7" workbookViewId="0">
      <selection activeCell="C13" sqref="C13"/>
    </sheetView>
  </sheetViews>
  <sheetFormatPr defaultColWidth="9.13888888888889" defaultRowHeight="14.25" customHeight="1" outlineLevelCol="6"/>
  <cols>
    <col min="1" max="1" width="20.1388888888889" customWidth="1"/>
    <col min="2" max="2" width="44" customWidth="1"/>
    <col min="3" max="7" width="24.1388888888889" customWidth="1"/>
  </cols>
  <sheetData>
    <row r="1" customHeight="1" spans="4:7">
      <c r="D1" s="137"/>
      <c r="F1" s="71"/>
      <c r="G1" s="142" t="s">
        <v>168</v>
      </c>
    </row>
    <row r="2" ht="41.25" customHeight="1" spans="1:7">
      <c r="A2" s="125" t="str">
        <f>"2025"&amp;"年一般公共预算支出预算表（按功能科目分类）"</f>
        <v>2025年一般公共预算支出预算表（按功能科目分类）</v>
      </c>
      <c r="B2" s="125"/>
      <c r="C2" s="125"/>
      <c r="D2" s="125"/>
      <c r="E2" s="125"/>
      <c r="F2" s="125"/>
      <c r="G2" s="125"/>
    </row>
    <row r="3" ht="18" customHeight="1" spans="1:7">
      <c r="A3" s="4" t="str">
        <f>"单位名称："&amp;"昆明市归国华侨联合会"</f>
        <v>单位名称：昆明市归国华侨联合会</v>
      </c>
      <c r="F3" s="122"/>
      <c r="G3" s="142" t="s">
        <v>1</v>
      </c>
    </row>
    <row r="4" ht="20.25" customHeight="1" spans="1:7">
      <c r="A4" s="158" t="s">
        <v>169</v>
      </c>
      <c r="B4" s="159"/>
      <c r="C4" s="126" t="s">
        <v>55</v>
      </c>
      <c r="D4" s="150" t="s">
        <v>76</v>
      </c>
      <c r="E4" s="11"/>
      <c r="F4" s="12"/>
      <c r="G4" s="139" t="s">
        <v>77</v>
      </c>
    </row>
    <row r="5" ht="20.25" customHeight="1" spans="1:7">
      <c r="A5" s="160" t="s">
        <v>73</v>
      </c>
      <c r="B5" s="160" t="s">
        <v>74</v>
      </c>
      <c r="C5" s="18"/>
      <c r="D5" s="131" t="s">
        <v>57</v>
      </c>
      <c r="E5" s="131" t="s">
        <v>170</v>
      </c>
      <c r="F5" s="131" t="s">
        <v>171</v>
      </c>
      <c r="G5" s="141"/>
    </row>
    <row r="6" ht="15" customHeight="1" spans="1:7">
      <c r="A6" s="59" t="s">
        <v>83</v>
      </c>
      <c r="B6" s="59" t="s">
        <v>84</v>
      </c>
      <c r="C6" s="59" t="s">
        <v>85</v>
      </c>
      <c r="D6" s="59" t="s">
        <v>86</v>
      </c>
      <c r="E6" s="59" t="s">
        <v>87</v>
      </c>
      <c r="F6" s="59" t="s">
        <v>88</v>
      </c>
      <c r="G6" s="59" t="s">
        <v>89</v>
      </c>
    </row>
    <row r="7" ht="18" customHeight="1" spans="1:7">
      <c r="A7" s="29" t="s">
        <v>98</v>
      </c>
      <c r="B7" s="29" t="s">
        <v>99</v>
      </c>
      <c r="C7" s="79">
        <v>3188883.2</v>
      </c>
      <c r="D7" s="79">
        <v>2488883.2</v>
      </c>
      <c r="E7" s="79">
        <v>2132430</v>
      </c>
      <c r="F7" s="79">
        <v>356453.2</v>
      </c>
      <c r="G7" s="79">
        <v>700000</v>
      </c>
    </row>
    <row r="8" ht="18" customHeight="1" spans="1:7">
      <c r="A8" s="135" t="s">
        <v>100</v>
      </c>
      <c r="B8" s="135" t="s">
        <v>101</v>
      </c>
      <c r="C8" s="79">
        <v>3188883.2</v>
      </c>
      <c r="D8" s="79">
        <v>2488883.2</v>
      </c>
      <c r="E8" s="79">
        <v>2132430</v>
      </c>
      <c r="F8" s="79">
        <v>356453.2</v>
      </c>
      <c r="G8" s="79">
        <v>700000</v>
      </c>
    </row>
    <row r="9" ht="18" customHeight="1" spans="1:7">
      <c r="A9" s="136" t="s">
        <v>102</v>
      </c>
      <c r="B9" s="136" t="s">
        <v>103</v>
      </c>
      <c r="C9" s="79">
        <v>2488883.2</v>
      </c>
      <c r="D9" s="79">
        <v>2488883.2</v>
      </c>
      <c r="E9" s="79">
        <v>2132430</v>
      </c>
      <c r="F9" s="79">
        <v>356453.2</v>
      </c>
      <c r="G9" s="79"/>
    </row>
    <row r="10" ht="18" customHeight="1" spans="1:7">
      <c r="A10" s="136" t="s">
        <v>104</v>
      </c>
      <c r="B10" s="136" t="s">
        <v>105</v>
      </c>
      <c r="C10" s="79">
        <v>700000</v>
      </c>
      <c r="D10" s="79"/>
      <c r="E10" s="79"/>
      <c r="F10" s="79"/>
      <c r="G10" s="79">
        <v>700000</v>
      </c>
    </row>
    <row r="11" ht="18" customHeight="1" spans="1:7">
      <c r="A11" s="29" t="s">
        <v>106</v>
      </c>
      <c r="B11" s="29" t="s">
        <v>107</v>
      </c>
      <c r="C11" s="79">
        <v>623721</v>
      </c>
      <c r="D11" s="79">
        <v>623721</v>
      </c>
      <c r="E11" s="79">
        <v>623721</v>
      </c>
      <c r="F11" s="79"/>
      <c r="G11" s="79"/>
    </row>
    <row r="12" ht="18" customHeight="1" spans="1:7">
      <c r="A12" s="135" t="s">
        <v>108</v>
      </c>
      <c r="B12" s="135" t="s">
        <v>109</v>
      </c>
      <c r="C12" s="79">
        <v>623721</v>
      </c>
      <c r="D12" s="79">
        <v>623721</v>
      </c>
      <c r="E12" s="79">
        <v>623721</v>
      </c>
      <c r="F12" s="79"/>
      <c r="G12" s="79"/>
    </row>
    <row r="13" ht="18" customHeight="1" spans="1:7">
      <c r="A13" s="136" t="s">
        <v>110</v>
      </c>
      <c r="B13" s="136" t="s">
        <v>111</v>
      </c>
      <c r="C13" s="79">
        <v>226800</v>
      </c>
      <c r="D13" s="79">
        <v>226800</v>
      </c>
      <c r="E13" s="79">
        <v>226800</v>
      </c>
      <c r="F13" s="79"/>
      <c r="G13" s="79"/>
    </row>
    <row r="14" ht="18" customHeight="1" spans="1:7">
      <c r="A14" s="136" t="s">
        <v>112</v>
      </c>
      <c r="B14" s="136" t="s">
        <v>113</v>
      </c>
      <c r="C14" s="79">
        <v>284921</v>
      </c>
      <c r="D14" s="79">
        <v>284921</v>
      </c>
      <c r="E14" s="79">
        <v>284921</v>
      </c>
      <c r="F14" s="79"/>
      <c r="G14" s="79"/>
    </row>
    <row r="15" ht="18" customHeight="1" spans="1:7">
      <c r="A15" s="136" t="s">
        <v>114</v>
      </c>
      <c r="B15" s="136" t="s">
        <v>115</v>
      </c>
      <c r="C15" s="79">
        <v>112000</v>
      </c>
      <c r="D15" s="79">
        <v>112000</v>
      </c>
      <c r="E15" s="79">
        <v>112000</v>
      </c>
      <c r="F15" s="79"/>
      <c r="G15" s="79"/>
    </row>
    <row r="16" ht="18" customHeight="1" spans="1:7">
      <c r="A16" s="29" t="s">
        <v>116</v>
      </c>
      <c r="B16" s="29" t="s">
        <v>117</v>
      </c>
      <c r="C16" s="79">
        <v>306076</v>
      </c>
      <c r="D16" s="79">
        <v>306076</v>
      </c>
      <c r="E16" s="79">
        <v>306076</v>
      </c>
      <c r="F16" s="79"/>
      <c r="G16" s="79"/>
    </row>
    <row r="17" ht="18" customHeight="1" spans="1:7">
      <c r="A17" s="135" t="s">
        <v>118</v>
      </c>
      <c r="B17" s="135" t="s">
        <v>119</v>
      </c>
      <c r="C17" s="79">
        <v>306076</v>
      </c>
      <c r="D17" s="79">
        <v>306076</v>
      </c>
      <c r="E17" s="79">
        <v>306076</v>
      </c>
      <c r="F17" s="79"/>
      <c r="G17" s="79"/>
    </row>
    <row r="18" ht="18" customHeight="1" spans="1:7">
      <c r="A18" s="136" t="s">
        <v>120</v>
      </c>
      <c r="B18" s="136" t="s">
        <v>121</v>
      </c>
      <c r="C18" s="79">
        <v>206873</v>
      </c>
      <c r="D18" s="79">
        <v>206873</v>
      </c>
      <c r="E18" s="79">
        <v>206873</v>
      </c>
      <c r="F18" s="79"/>
      <c r="G18" s="79"/>
    </row>
    <row r="19" ht="18" customHeight="1" spans="1:7">
      <c r="A19" s="136" t="s">
        <v>122</v>
      </c>
      <c r="B19" s="136" t="s">
        <v>123</v>
      </c>
      <c r="C19" s="79">
        <v>88920</v>
      </c>
      <c r="D19" s="79">
        <v>88920</v>
      </c>
      <c r="E19" s="79">
        <v>88920</v>
      </c>
      <c r="F19" s="79"/>
      <c r="G19" s="79"/>
    </row>
    <row r="20" ht="18" customHeight="1" spans="1:7">
      <c r="A20" s="136" t="s">
        <v>124</v>
      </c>
      <c r="B20" s="136" t="s">
        <v>125</v>
      </c>
      <c r="C20" s="79">
        <v>10283</v>
      </c>
      <c r="D20" s="79">
        <v>10283</v>
      </c>
      <c r="E20" s="79">
        <v>10283</v>
      </c>
      <c r="F20" s="79"/>
      <c r="G20" s="79"/>
    </row>
    <row r="21" ht="18" customHeight="1" spans="1:7">
      <c r="A21" s="29" t="s">
        <v>126</v>
      </c>
      <c r="B21" s="29" t="s">
        <v>127</v>
      </c>
      <c r="C21" s="79">
        <v>319500</v>
      </c>
      <c r="D21" s="79">
        <v>319500</v>
      </c>
      <c r="E21" s="79">
        <v>319500</v>
      </c>
      <c r="F21" s="79"/>
      <c r="G21" s="79"/>
    </row>
    <row r="22" ht="18" customHeight="1" spans="1:7">
      <c r="A22" s="135" t="s">
        <v>128</v>
      </c>
      <c r="B22" s="135" t="s">
        <v>129</v>
      </c>
      <c r="C22" s="79">
        <v>319500</v>
      </c>
      <c r="D22" s="79">
        <v>319500</v>
      </c>
      <c r="E22" s="79">
        <v>319500</v>
      </c>
      <c r="F22" s="79"/>
      <c r="G22" s="79"/>
    </row>
    <row r="23" ht="18" customHeight="1" spans="1:7">
      <c r="A23" s="136" t="s">
        <v>130</v>
      </c>
      <c r="B23" s="136" t="s">
        <v>131</v>
      </c>
      <c r="C23" s="79">
        <v>312000</v>
      </c>
      <c r="D23" s="79">
        <v>312000</v>
      </c>
      <c r="E23" s="79">
        <v>312000</v>
      </c>
      <c r="F23" s="79"/>
      <c r="G23" s="79"/>
    </row>
    <row r="24" ht="18" customHeight="1" spans="1:7">
      <c r="A24" s="136" t="s">
        <v>132</v>
      </c>
      <c r="B24" s="136" t="s">
        <v>133</v>
      </c>
      <c r="C24" s="79">
        <v>7500</v>
      </c>
      <c r="D24" s="79">
        <v>7500</v>
      </c>
      <c r="E24" s="79">
        <v>7500</v>
      </c>
      <c r="F24" s="79"/>
      <c r="G24" s="79"/>
    </row>
    <row r="25" ht="18" customHeight="1" spans="1:7">
      <c r="A25" s="78" t="s">
        <v>172</v>
      </c>
      <c r="B25" s="161" t="s">
        <v>172</v>
      </c>
      <c r="C25" s="79">
        <v>4438180.2</v>
      </c>
      <c r="D25" s="79">
        <v>3738180.2</v>
      </c>
      <c r="E25" s="79">
        <v>3381727</v>
      </c>
      <c r="F25" s="79">
        <v>356453.2</v>
      </c>
      <c r="G25" s="79">
        <v>700000</v>
      </c>
    </row>
  </sheetData>
  <mergeCells count="6">
    <mergeCell ref="A2:G2"/>
    <mergeCell ref="A4:B4"/>
    <mergeCell ref="D4:F4"/>
    <mergeCell ref="A25:B25"/>
    <mergeCell ref="C4:C5"/>
    <mergeCell ref="G4:G5"/>
  </mergeCells>
  <printOptions horizontalCentered="1"/>
  <pageMargins left="0.37" right="0.37" top="0.56" bottom="0.56" header="0.48" footer="0.48"/>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7"/>
  <sheetViews>
    <sheetView showZeros="0" topLeftCell="B1" workbookViewId="0">
      <selection activeCell="A1" sqref="A1"/>
    </sheetView>
  </sheetViews>
  <sheetFormatPr defaultColWidth="10.4259259259259" defaultRowHeight="14.25" customHeight="1" outlineLevelRow="6" outlineLevelCol="5"/>
  <cols>
    <col min="1" max="6" width="28.1388888888889" customWidth="1"/>
  </cols>
  <sheetData>
    <row r="1" customHeight="1" spans="1:6">
      <c r="A1" s="42"/>
      <c r="B1" s="42"/>
      <c r="C1" s="42"/>
      <c r="D1" s="42"/>
      <c r="E1" s="41"/>
      <c r="F1" s="154" t="s">
        <v>173</v>
      </c>
    </row>
    <row r="2" ht="41.25" customHeight="1" spans="1:6">
      <c r="A2" s="155" t="str">
        <f>"2025"&amp;"年一般公共预算“三公”经费支出预算表"</f>
        <v>2025年一般公共预算“三公”经费支出预算表</v>
      </c>
      <c r="B2" s="42"/>
      <c r="C2" s="42"/>
      <c r="D2" s="42"/>
      <c r="E2" s="41"/>
      <c r="F2" s="42"/>
    </row>
    <row r="3" customHeight="1" spans="1:6">
      <c r="A3" s="110" t="str">
        <f>"单位名称："&amp;"昆明市归国华侨联合会"</f>
        <v>单位名称：昆明市归国华侨联合会</v>
      </c>
      <c r="B3" s="156"/>
      <c r="D3" s="42"/>
      <c r="E3" s="41"/>
      <c r="F3" s="63" t="s">
        <v>1</v>
      </c>
    </row>
    <row r="4" ht="27" customHeight="1" spans="1:6">
      <c r="A4" s="46" t="s">
        <v>174</v>
      </c>
      <c r="B4" s="46" t="s">
        <v>175</v>
      </c>
      <c r="C4" s="48" t="s">
        <v>176</v>
      </c>
      <c r="D4" s="46"/>
      <c r="E4" s="47"/>
      <c r="F4" s="46" t="s">
        <v>177</v>
      </c>
    </row>
    <row r="5" ht="28.5" customHeight="1" spans="1:6">
      <c r="A5" s="157"/>
      <c r="B5" s="50"/>
      <c r="C5" s="47" t="s">
        <v>57</v>
      </c>
      <c r="D5" s="47" t="s">
        <v>178</v>
      </c>
      <c r="E5" s="47" t="s">
        <v>179</v>
      </c>
      <c r="F5" s="49"/>
    </row>
    <row r="6" ht="17.25" customHeight="1" spans="1:6">
      <c r="A6" s="55" t="s">
        <v>83</v>
      </c>
      <c r="B6" s="55" t="s">
        <v>84</v>
      </c>
      <c r="C6" s="55" t="s">
        <v>85</v>
      </c>
      <c r="D6" s="55" t="s">
        <v>86</v>
      </c>
      <c r="E6" s="55" t="s">
        <v>87</v>
      </c>
      <c r="F6" s="55" t="s">
        <v>88</v>
      </c>
    </row>
    <row r="7" ht="17.25" customHeight="1" spans="1:6">
      <c r="A7" s="79">
        <v>10000</v>
      </c>
      <c r="B7" s="79"/>
      <c r="C7" s="79"/>
      <c r="D7" s="79"/>
      <c r="E7" s="79"/>
      <c r="F7" s="79">
        <v>10000</v>
      </c>
    </row>
  </sheetData>
  <mergeCells count="6">
    <mergeCell ref="A2:F2"/>
    <mergeCell ref="A3:B3"/>
    <mergeCell ref="C4:E4"/>
    <mergeCell ref="A4:A5"/>
    <mergeCell ref="B4:B5"/>
    <mergeCell ref="F4:F5"/>
  </mergeCells>
  <pageMargins left="0.67" right="0.67" top="0.72" bottom="0.72" header="0.28" footer="0.28"/>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39"/>
  <sheetViews>
    <sheetView showZeros="0" topLeftCell="I1" workbookViewId="0">
      <selection activeCell="A1" sqref="A1"/>
    </sheetView>
  </sheetViews>
  <sheetFormatPr defaultColWidth="9.13888888888889" defaultRowHeight="14.25" customHeight="1"/>
  <cols>
    <col min="1" max="2" width="32.8518518518519" customWidth="1"/>
    <col min="3" max="3" width="20.712962962963" customWidth="1"/>
    <col min="4" max="4" width="31.2777777777778" customWidth="1"/>
    <col min="5" max="5" width="10.1388888888889" customWidth="1"/>
    <col min="6" max="6" width="17.5740740740741" customWidth="1"/>
    <col min="7" max="7" width="10.2777777777778" customWidth="1"/>
    <col min="8" max="8" width="23" customWidth="1"/>
    <col min="9" max="24" width="18.712962962963" customWidth="1"/>
  </cols>
  <sheetData>
    <row r="1" ht="13.5" customHeight="1" spans="2:24">
      <c r="B1" s="137"/>
      <c r="C1" s="143"/>
      <c r="E1" s="144"/>
      <c r="F1" s="144"/>
      <c r="G1" s="144"/>
      <c r="H1" s="144"/>
      <c r="I1" s="83"/>
      <c r="J1" s="83"/>
      <c r="K1" s="83"/>
      <c r="L1" s="83"/>
      <c r="M1" s="83"/>
      <c r="N1" s="83"/>
      <c r="R1" s="83"/>
      <c r="V1" s="143"/>
      <c r="X1" s="2" t="s">
        <v>180</v>
      </c>
    </row>
    <row r="2" ht="45.75" customHeight="1" spans="1:24">
      <c r="A2" s="65" t="str">
        <f>"2025"&amp;"年部门基本支出预算表"</f>
        <v>2025年部门基本支出预算表</v>
      </c>
      <c r="B2" s="3"/>
      <c r="C2" s="65"/>
      <c r="D2" s="65"/>
      <c r="E2" s="65"/>
      <c r="F2" s="65"/>
      <c r="G2" s="65"/>
      <c r="H2" s="65"/>
      <c r="I2" s="65"/>
      <c r="J2" s="65"/>
      <c r="K2" s="65"/>
      <c r="L2" s="65"/>
      <c r="M2" s="65"/>
      <c r="N2" s="65"/>
      <c r="O2" s="3"/>
      <c r="P2" s="3"/>
      <c r="Q2" s="3"/>
      <c r="R2" s="65"/>
      <c r="S2" s="65"/>
      <c r="T2" s="65"/>
      <c r="U2" s="65"/>
      <c r="V2" s="65"/>
      <c r="W2" s="65"/>
      <c r="X2" s="65"/>
    </row>
    <row r="3" ht="18.75" customHeight="1" spans="1:24">
      <c r="A3" s="4" t="str">
        <f>"单位名称："&amp;"昆明市归国华侨联合会"</f>
        <v>单位名称：昆明市归国华侨联合会</v>
      </c>
      <c r="B3" s="5"/>
      <c r="C3" s="145"/>
      <c r="D3" s="145"/>
      <c r="E3" s="145"/>
      <c r="F3" s="145"/>
      <c r="G3" s="145"/>
      <c r="H3" s="145"/>
      <c r="I3" s="85"/>
      <c r="J3" s="85"/>
      <c r="K3" s="85"/>
      <c r="L3" s="85"/>
      <c r="M3" s="85"/>
      <c r="N3" s="85"/>
      <c r="O3" s="6"/>
      <c r="P3" s="6"/>
      <c r="Q3" s="6"/>
      <c r="R3" s="85"/>
      <c r="V3" s="143"/>
      <c r="X3" s="2" t="s">
        <v>1</v>
      </c>
    </row>
    <row r="4" ht="18" customHeight="1" spans="1:24">
      <c r="A4" s="8" t="s">
        <v>181</v>
      </c>
      <c r="B4" s="8" t="s">
        <v>182</v>
      </c>
      <c r="C4" s="8" t="s">
        <v>183</v>
      </c>
      <c r="D4" s="8" t="s">
        <v>184</v>
      </c>
      <c r="E4" s="8" t="s">
        <v>185</v>
      </c>
      <c r="F4" s="8" t="s">
        <v>186</v>
      </c>
      <c r="G4" s="8" t="s">
        <v>187</v>
      </c>
      <c r="H4" s="8" t="s">
        <v>188</v>
      </c>
      <c r="I4" s="150" t="s">
        <v>189</v>
      </c>
      <c r="J4" s="80" t="s">
        <v>189</v>
      </c>
      <c r="K4" s="80"/>
      <c r="L4" s="80"/>
      <c r="M4" s="80"/>
      <c r="N4" s="80"/>
      <c r="O4" s="11"/>
      <c r="P4" s="11"/>
      <c r="Q4" s="11"/>
      <c r="R4" s="101" t="s">
        <v>61</v>
      </c>
      <c r="S4" s="80" t="s">
        <v>62</v>
      </c>
      <c r="T4" s="80"/>
      <c r="U4" s="80"/>
      <c r="V4" s="80"/>
      <c r="W4" s="80"/>
      <c r="X4" s="81"/>
    </row>
    <row r="5" ht="18" customHeight="1" spans="1:24">
      <c r="A5" s="13"/>
      <c r="B5" s="28"/>
      <c r="C5" s="128"/>
      <c r="D5" s="13"/>
      <c r="E5" s="13"/>
      <c r="F5" s="13"/>
      <c r="G5" s="13"/>
      <c r="H5" s="13"/>
      <c r="I5" s="126" t="s">
        <v>190</v>
      </c>
      <c r="J5" s="150" t="s">
        <v>58</v>
      </c>
      <c r="K5" s="80"/>
      <c r="L5" s="80"/>
      <c r="M5" s="80"/>
      <c r="N5" s="81"/>
      <c r="O5" s="10" t="s">
        <v>191</v>
      </c>
      <c r="P5" s="11"/>
      <c r="Q5" s="12"/>
      <c r="R5" s="8" t="s">
        <v>61</v>
      </c>
      <c r="S5" s="150" t="s">
        <v>62</v>
      </c>
      <c r="T5" s="101" t="s">
        <v>64</v>
      </c>
      <c r="U5" s="80" t="s">
        <v>62</v>
      </c>
      <c r="V5" s="101" t="s">
        <v>66</v>
      </c>
      <c r="W5" s="101" t="s">
        <v>67</v>
      </c>
      <c r="X5" s="153" t="s">
        <v>68</v>
      </c>
    </row>
    <row r="6" ht="19.5" customHeight="1" spans="1:24">
      <c r="A6" s="28"/>
      <c r="B6" s="28"/>
      <c r="C6" s="28"/>
      <c r="D6" s="28"/>
      <c r="E6" s="28"/>
      <c r="F6" s="28"/>
      <c r="G6" s="28"/>
      <c r="H6" s="28"/>
      <c r="I6" s="28"/>
      <c r="J6" s="151" t="s">
        <v>192</v>
      </c>
      <c r="K6" s="8" t="s">
        <v>193</v>
      </c>
      <c r="L6" s="8" t="s">
        <v>194</v>
      </c>
      <c r="M6" s="8" t="s">
        <v>195</v>
      </c>
      <c r="N6" s="8" t="s">
        <v>196</v>
      </c>
      <c r="O6" s="8" t="s">
        <v>58</v>
      </c>
      <c r="P6" s="8" t="s">
        <v>59</v>
      </c>
      <c r="Q6" s="8" t="s">
        <v>60</v>
      </c>
      <c r="R6" s="28"/>
      <c r="S6" s="8" t="s">
        <v>57</v>
      </c>
      <c r="T6" s="8" t="s">
        <v>64</v>
      </c>
      <c r="U6" s="8" t="s">
        <v>197</v>
      </c>
      <c r="V6" s="8" t="s">
        <v>66</v>
      </c>
      <c r="W6" s="8" t="s">
        <v>67</v>
      </c>
      <c r="X6" s="8" t="s">
        <v>68</v>
      </c>
    </row>
    <row r="7" ht="37.5" customHeight="1" spans="1:24">
      <c r="A7" s="146"/>
      <c r="B7" s="18"/>
      <c r="C7" s="146"/>
      <c r="D7" s="146"/>
      <c r="E7" s="146"/>
      <c r="F7" s="146"/>
      <c r="G7" s="146"/>
      <c r="H7" s="146"/>
      <c r="I7" s="146"/>
      <c r="J7" s="152" t="s">
        <v>57</v>
      </c>
      <c r="K7" s="16" t="s">
        <v>198</v>
      </c>
      <c r="L7" s="16" t="s">
        <v>194</v>
      </c>
      <c r="M7" s="16" t="s">
        <v>195</v>
      </c>
      <c r="N7" s="16" t="s">
        <v>196</v>
      </c>
      <c r="O7" s="16" t="s">
        <v>194</v>
      </c>
      <c r="P7" s="16" t="s">
        <v>195</v>
      </c>
      <c r="Q7" s="16" t="s">
        <v>196</v>
      </c>
      <c r="R7" s="16" t="s">
        <v>61</v>
      </c>
      <c r="S7" s="16" t="s">
        <v>57</v>
      </c>
      <c r="T7" s="16" t="s">
        <v>64</v>
      </c>
      <c r="U7" s="16" t="s">
        <v>197</v>
      </c>
      <c r="V7" s="16" t="s">
        <v>66</v>
      </c>
      <c r="W7" s="16" t="s">
        <v>67</v>
      </c>
      <c r="X7" s="16" t="s">
        <v>68</v>
      </c>
    </row>
    <row r="8" customHeight="1" spans="1:24">
      <c r="A8" s="35">
        <v>1</v>
      </c>
      <c r="B8" s="35">
        <v>2</v>
      </c>
      <c r="C8" s="35">
        <v>3</v>
      </c>
      <c r="D8" s="35">
        <v>4</v>
      </c>
      <c r="E8" s="35">
        <v>5</v>
      </c>
      <c r="F8" s="35">
        <v>6</v>
      </c>
      <c r="G8" s="35">
        <v>7</v>
      </c>
      <c r="H8" s="35">
        <v>8</v>
      </c>
      <c r="I8" s="35">
        <v>9</v>
      </c>
      <c r="J8" s="35">
        <v>10</v>
      </c>
      <c r="K8" s="35">
        <v>11</v>
      </c>
      <c r="L8" s="35">
        <v>12</v>
      </c>
      <c r="M8" s="35">
        <v>13</v>
      </c>
      <c r="N8" s="35">
        <v>14</v>
      </c>
      <c r="O8" s="35">
        <v>15</v>
      </c>
      <c r="P8" s="35">
        <v>16</v>
      </c>
      <c r="Q8" s="35">
        <v>17</v>
      </c>
      <c r="R8" s="35">
        <v>18</v>
      </c>
      <c r="S8" s="35">
        <v>19</v>
      </c>
      <c r="T8" s="35">
        <v>20</v>
      </c>
      <c r="U8" s="35">
        <v>21</v>
      </c>
      <c r="V8" s="35">
        <v>22</v>
      </c>
      <c r="W8" s="35">
        <v>23</v>
      </c>
      <c r="X8" s="35">
        <v>24</v>
      </c>
    </row>
    <row r="9" ht="20.25" customHeight="1" spans="1:24">
      <c r="A9" s="147" t="s">
        <v>70</v>
      </c>
      <c r="B9" s="147" t="s">
        <v>70</v>
      </c>
      <c r="C9" s="147" t="s">
        <v>199</v>
      </c>
      <c r="D9" s="147" t="s">
        <v>200</v>
      </c>
      <c r="E9" s="147" t="s">
        <v>102</v>
      </c>
      <c r="F9" s="147" t="s">
        <v>103</v>
      </c>
      <c r="G9" s="147" t="s">
        <v>201</v>
      </c>
      <c r="H9" s="147" t="s">
        <v>202</v>
      </c>
      <c r="I9" s="79">
        <v>621360</v>
      </c>
      <c r="J9" s="79">
        <v>621360</v>
      </c>
      <c r="K9" s="79"/>
      <c r="L9" s="79"/>
      <c r="M9" s="79">
        <v>621360</v>
      </c>
      <c r="N9" s="79"/>
      <c r="O9" s="79"/>
      <c r="P9" s="79"/>
      <c r="Q9" s="79"/>
      <c r="R9" s="79"/>
      <c r="S9" s="79"/>
      <c r="T9" s="79"/>
      <c r="U9" s="79"/>
      <c r="V9" s="79"/>
      <c r="W9" s="79"/>
      <c r="X9" s="79"/>
    </row>
    <row r="10" ht="20.25" customHeight="1" spans="1:24">
      <c r="A10" s="147" t="s">
        <v>70</v>
      </c>
      <c r="B10" s="147" t="s">
        <v>70</v>
      </c>
      <c r="C10" s="147" t="s">
        <v>199</v>
      </c>
      <c r="D10" s="147" t="s">
        <v>200</v>
      </c>
      <c r="E10" s="147" t="s">
        <v>102</v>
      </c>
      <c r="F10" s="147" t="s">
        <v>103</v>
      </c>
      <c r="G10" s="147" t="s">
        <v>203</v>
      </c>
      <c r="H10" s="147" t="s">
        <v>204</v>
      </c>
      <c r="I10" s="79">
        <v>824292</v>
      </c>
      <c r="J10" s="79">
        <v>824292</v>
      </c>
      <c r="K10" s="23"/>
      <c r="L10" s="23"/>
      <c r="M10" s="79">
        <v>824292</v>
      </c>
      <c r="N10" s="23"/>
      <c r="O10" s="79"/>
      <c r="P10" s="79"/>
      <c r="Q10" s="79"/>
      <c r="R10" s="79"/>
      <c r="S10" s="79"/>
      <c r="T10" s="79"/>
      <c r="U10" s="79"/>
      <c r="V10" s="79"/>
      <c r="W10" s="79"/>
      <c r="X10" s="79"/>
    </row>
    <row r="11" ht="20.25" customHeight="1" spans="1:24">
      <c r="A11" s="147" t="s">
        <v>70</v>
      </c>
      <c r="B11" s="147" t="s">
        <v>70</v>
      </c>
      <c r="C11" s="147" t="s">
        <v>199</v>
      </c>
      <c r="D11" s="147" t="s">
        <v>200</v>
      </c>
      <c r="E11" s="147" t="s">
        <v>102</v>
      </c>
      <c r="F11" s="147" t="s">
        <v>103</v>
      </c>
      <c r="G11" s="147" t="s">
        <v>205</v>
      </c>
      <c r="H11" s="147" t="s">
        <v>206</v>
      </c>
      <c r="I11" s="79">
        <v>51780</v>
      </c>
      <c r="J11" s="79">
        <v>51780</v>
      </c>
      <c r="K11" s="23"/>
      <c r="L11" s="23"/>
      <c r="M11" s="79">
        <v>51780</v>
      </c>
      <c r="N11" s="23"/>
      <c r="O11" s="79"/>
      <c r="P11" s="79"/>
      <c r="Q11" s="79"/>
      <c r="R11" s="79"/>
      <c r="S11" s="79"/>
      <c r="T11" s="79"/>
      <c r="U11" s="79"/>
      <c r="V11" s="79"/>
      <c r="W11" s="79"/>
      <c r="X11" s="79"/>
    </row>
    <row r="12" ht="20.25" customHeight="1" spans="1:24">
      <c r="A12" s="147" t="s">
        <v>70</v>
      </c>
      <c r="B12" s="147" t="s">
        <v>70</v>
      </c>
      <c r="C12" s="147" t="s">
        <v>207</v>
      </c>
      <c r="D12" s="147" t="s">
        <v>208</v>
      </c>
      <c r="E12" s="147" t="s">
        <v>112</v>
      </c>
      <c r="F12" s="147" t="s">
        <v>113</v>
      </c>
      <c r="G12" s="147" t="s">
        <v>209</v>
      </c>
      <c r="H12" s="147" t="s">
        <v>210</v>
      </c>
      <c r="I12" s="79">
        <v>284921</v>
      </c>
      <c r="J12" s="79">
        <v>284921</v>
      </c>
      <c r="K12" s="23"/>
      <c r="L12" s="23"/>
      <c r="M12" s="79">
        <v>284921</v>
      </c>
      <c r="N12" s="23"/>
      <c r="O12" s="79"/>
      <c r="P12" s="79"/>
      <c r="Q12" s="79"/>
      <c r="R12" s="79"/>
      <c r="S12" s="79"/>
      <c r="T12" s="79"/>
      <c r="U12" s="79"/>
      <c r="V12" s="79"/>
      <c r="W12" s="79"/>
      <c r="X12" s="79"/>
    </row>
    <row r="13" ht="20.25" customHeight="1" spans="1:24">
      <c r="A13" s="147" t="s">
        <v>70</v>
      </c>
      <c r="B13" s="147" t="s">
        <v>70</v>
      </c>
      <c r="C13" s="147" t="s">
        <v>207</v>
      </c>
      <c r="D13" s="147" t="s">
        <v>208</v>
      </c>
      <c r="E13" s="147" t="s">
        <v>114</v>
      </c>
      <c r="F13" s="147" t="s">
        <v>115</v>
      </c>
      <c r="G13" s="147" t="s">
        <v>211</v>
      </c>
      <c r="H13" s="147" t="s">
        <v>212</v>
      </c>
      <c r="I13" s="79">
        <v>112000</v>
      </c>
      <c r="J13" s="79">
        <v>112000</v>
      </c>
      <c r="K13" s="23"/>
      <c r="L13" s="23"/>
      <c r="M13" s="79">
        <v>112000</v>
      </c>
      <c r="N13" s="23"/>
      <c r="O13" s="79"/>
      <c r="P13" s="79"/>
      <c r="Q13" s="79"/>
      <c r="R13" s="79"/>
      <c r="S13" s="79"/>
      <c r="T13" s="79"/>
      <c r="U13" s="79"/>
      <c r="V13" s="79"/>
      <c r="W13" s="79"/>
      <c r="X13" s="79"/>
    </row>
    <row r="14" ht="20.25" customHeight="1" spans="1:24">
      <c r="A14" s="147" t="s">
        <v>70</v>
      </c>
      <c r="B14" s="147" t="s">
        <v>70</v>
      </c>
      <c r="C14" s="147" t="s">
        <v>207</v>
      </c>
      <c r="D14" s="147" t="s">
        <v>208</v>
      </c>
      <c r="E14" s="147" t="s">
        <v>120</v>
      </c>
      <c r="F14" s="147" t="s">
        <v>121</v>
      </c>
      <c r="G14" s="147" t="s">
        <v>213</v>
      </c>
      <c r="H14" s="147" t="s">
        <v>214</v>
      </c>
      <c r="I14" s="79">
        <v>140660</v>
      </c>
      <c r="J14" s="79">
        <v>140660</v>
      </c>
      <c r="K14" s="23"/>
      <c r="L14" s="23"/>
      <c r="M14" s="79">
        <v>140660</v>
      </c>
      <c r="N14" s="23"/>
      <c r="O14" s="79"/>
      <c r="P14" s="79"/>
      <c r="Q14" s="79"/>
      <c r="R14" s="79"/>
      <c r="S14" s="79"/>
      <c r="T14" s="79"/>
      <c r="U14" s="79"/>
      <c r="V14" s="79"/>
      <c r="W14" s="79"/>
      <c r="X14" s="79"/>
    </row>
    <row r="15" ht="20.25" customHeight="1" spans="1:24">
      <c r="A15" s="147" t="s">
        <v>70</v>
      </c>
      <c r="B15" s="147" t="s">
        <v>70</v>
      </c>
      <c r="C15" s="147" t="s">
        <v>207</v>
      </c>
      <c r="D15" s="147" t="s">
        <v>208</v>
      </c>
      <c r="E15" s="147" t="s">
        <v>122</v>
      </c>
      <c r="F15" s="147" t="s">
        <v>123</v>
      </c>
      <c r="G15" s="147" t="s">
        <v>215</v>
      </c>
      <c r="H15" s="147" t="s">
        <v>216</v>
      </c>
      <c r="I15" s="79">
        <v>88920</v>
      </c>
      <c r="J15" s="79">
        <v>88920</v>
      </c>
      <c r="K15" s="23"/>
      <c r="L15" s="23"/>
      <c r="M15" s="79">
        <v>88920</v>
      </c>
      <c r="N15" s="23"/>
      <c r="O15" s="79"/>
      <c r="P15" s="79"/>
      <c r="Q15" s="79"/>
      <c r="R15" s="79"/>
      <c r="S15" s="79"/>
      <c r="T15" s="79"/>
      <c r="U15" s="79"/>
      <c r="V15" s="79"/>
      <c r="W15" s="79"/>
      <c r="X15" s="79"/>
    </row>
    <row r="16" ht="20.25" customHeight="1" spans="1:24">
      <c r="A16" s="147" t="s">
        <v>70</v>
      </c>
      <c r="B16" s="147" t="s">
        <v>70</v>
      </c>
      <c r="C16" s="147" t="s">
        <v>207</v>
      </c>
      <c r="D16" s="147" t="s">
        <v>208</v>
      </c>
      <c r="E16" s="147" t="s">
        <v>102</v>
      </c>
      <c r="F16" s="147" t="s">
        <v>103</v>
      </c>
      <c r="G16" s="147" t="s">
        <v>217</v>
      </c>
      <c r="H16" s="147" t="s">
        <v>218</v>
      </c>
      <c r="I16" s="79">
        <v>1918</v>
      </c>
      <c r="J16" s="79">
        <v>1918</v>
      </c>
      <c r="K16" s="23"/>
      <c r="L16" s="23"/>
      <c r="M16" s="79">
        <v>1918</v>
      </c>
      <c r="N16" s="23"/>
      <c r="O16" s="79"/>
      <c r="P16" s="79"/>
      <c r="Q16" s="79"/>
      <c r="R16" s="79"/>
      <c r="S16" s="79"/>
      <c r="T16" s="79"/>
      <c r="U16" s="79"/>
      <c r="V16" s="79"/>
      <c r="W16" s="79"/>
      <c r="X16" s="79"/>
    </row>
    <row r="17" ht="20.25" customHeight="1" spans="1:24">
      <c r="A17" s="147" t="s">
        <v>70</v>
      </c>
      <c r="B17" s="147" t="s">
        <v>70</v>
      </c>
      <c r="C17" s="147" t="s">
        <v>207</v>
      </c>
      <c r="D17" s="147" t="s">
        <v>208</v>
      </c>
      <c r="E17" s="147" t="s">
        <v>124</v>
      </c>
      <c r="F17" s="147" t="s">
        <v>125</v>
      </c>
      <c r="G17" s="147" t="s">
        <v>217</v>
      </c>
      <c r="H17" s="147" t="s">
        <v>218</v>
      </c>
      <c r="I17" s="79">
        <v>6721</v>
      </c>
      <c r="J17" s="79">
        <v>6721</v>
      </c>
      <c r="K17" s="23"/>
      <c r="L17" s="23"/>
      <c r="M17" s="79">
        <v>6721</v>
      </c>
      <c r="N17" s="23"/>
      <c r="O17" s="79"/>
      <c r="P17" s="79"/>
      <c r="Q17" s="79"/>
      <c r="R17" s="79"/>
      <c r="S17" s="79"/>
      <c r="T17" s="79"/>
      <c r="U17" s="79"/>
      <c r="V17" s="79"/>
      <c r="W17" s="79"/>
      <c r="X17" s="79"/>
    </row>
    <row r="18" ht="20.25" customHeight="1" spans="1:24">
      <c r="A18" s="147" t="s">
        <v>70</v>
      </c>
      <c r="B18" s="147" t="s">
        <v>70</v>
      </c>
      <c r="C18" s="147" t="s">
        <v>207</v>
      </c>
      <c r="D18" s="147" t="s">
        <v>208</v>
      </c>
      <c r="E18" s="147" t="s">
        <v>124</v>
      </c>
      <c r="F18" s="147" t="s">
        <v>125</v>
      </c>
      <c r="G18" s="147" t="s">
        <v>217</v>
      </c>
      <c r="H18" s="147" t="s">
        <v>218</v>
      </c>
      <c r="I18" s="79">
        <v>3562</v>
      </c>
      <c r="J18" s="79">
        <v>3562</v>
      </c>
      <c r="K18" s="23"/>
      <c r="L18" s="23"/>
      <c r="M18" s="79">
        <v>3562</v>
      </c>
      <c r="N18" s="23"/>
      <c r="O18" s="79"/>
      <c r="P18" s="79"/>
      <c r="Q18" s="79"/>
      <c r="R18" s="79"/>
      <c r="S18" s="79"/>
      <c r="T18" s="79"/>
      <c r="U18" s="79"/>
      <c r="V18" s="79"/>
      <c r="W18" s="79"/>
      <c r="X18" s="79"/>
    </row>
    <row r="19" ht="20.25" customHeight="1" spans="1:24">
      <c r="A19" s="147" t="s">
        <v>70</v>
      </c>
      <c r="B19" s="147" t="s">
        <v>70</v>
      </c>
      <c r="C19" s="147" t="s">
        <v>207</v>
      </c>
      <c r="D19" s="147" t="s">
        <v>208</v>
      </c>
      <c r="E19" s="147" t="s">
        <v>120</v>
      </c>
      <c r="F19" s="147" t="s">
        <v>121</v>
      </c>
      <c r="G19" s="147" t="s">
        <v>219</v>
      </c>
      <c r="H19" s="147" t="s">
        <v>220</v>
      </c>
      <c r="I19" s="79">
        <v>4653</v>
      </c>
      <c r="J19" s="79">
        <v>4653</v>
      </c>
      <c r="K19" s="23"/>
      <c r="L19" s="23"/>
      <c r="M19" s="79">
        <v>4653</v>
      </c>
      <c r="N19" s="23"/>
      <c r="O19" s="79"/>
      <c r="P19" s="79"/>
      <c r="Q19" s="79"/>
      <c r="R19" s="79"/>
      <c r="S19" s="79"/>
      <c r="T19" s="79"/>
      <c r="U19" s="79"/>
      <c r="V19" s="79"/>
      <c r="W19" s="79"/>
      <c r="X19" s="79"/>
    </row>
    <row r="20" ht="20.25" customHeight="1" spans="1:24">
      <c r="A20" s="147" t="s">
        <v>70</v>
      </c>
      <c r="B20" s="147" t="s">
        <v>70</v>
      </c>
      <c r="C20" s="147" t="s">
        <v>207</v>
      </c>
      <c r="D20" s="147" t="s">
        <v>208</v>
      </c>
      <c r="E20" s="147" t="s">
        <v>120</v>
      </c>
      <c r="F20" s="147" t="s">
        <v>121</v>
      </c>
      <c r="G20" s="147" t="s">
        <v>219</v>
      </c>
      <c r="H20" s="147" t="s">
        <v>220</v>
      </c>
      <c r="I20" s="79">
        <v>61560</v>
      </c>
      <c r="J20" s="79">
        <v>61560</v>
      </c>
      <c r="K20" s="23"/>
      <c r="L20" s="23"/>
      <c r="M20" s="79">
        <v>61560</v>
      </c>
      <c r="N20" s="23"/>
      <c r="O20" s="79"/>
      <c r="P20" s="79"/>
      <c r="Q20" s="79"/>
      <c r="R20" s="79"/>
      <c r="S20" s="79"/>
      <c r="T20" s="79"/>
      <c r="U20" s="79"/>
      <c r="V20" s="79"/>
      <c r="W20" s="79"/>
      <c r="X20" s="79"/>
    </row>
    <row r="21" ht="20.25" customHeight="1" spans="1:24">
      <c r="A21" s="147" t="s">
        <v>70</v>
      </c>
      <c r="B21" s="147" t="s">
        <v>70</v>
      </c>
      <c r="C21" s="147" t="s">
        <v>221</v>
      </c>
      <c r="D21" s="147" t="s">
        <v>131</v>
      </c>
      <c r="E21" s="147" t="s">
        <v>130</v>
      </c>
      <c r="F21" s="147" t="s">
        <v>131</v>
      </c>
      <c r="G21" s="147" t="s">
        <v>222</v>
      </c>
      <c r="H21" s="147" t="s">
        <v>131</v>
      </c>
      <c r="I21" s="79">
        <v>312000</v>
      </c>
      <c r="J21" s="79">
        <v>312000</v>
      </c>
      <c r="K21" s="23"/>
      <c r="L21" s="23"/>
      <c r="M21" s="79">
        <v>312000</v>
      </c>
      <c r="N21" s="23"/>
      <c r="O21" s="79"/>
      <c r="P21" s="79"/>
      <c r="Q21" s="79"/>
      <c r="R21" s="79"/>
      <c r="S21" s="79"/>
      <c r="T21" s="79"/>
      <c r="U21" s="79"/>
      <c r="V21" s="79"/>
      <c r="W21" s="79"/>
      <c r="X21" s="79"/>
    </row>
    <row r="22" ht="20.25" customHeight="1" spans="1:24">
      <c r="A22" s="147" t="s">
        <v>70</v>
      </c>
      <c r="B22" s="147" t="s">
        <v>70</v>
      </c>
      <c r="C22" s="147" t="s">
        <v>223</v>
      </c>
      <c r="D22" s="147" t="s">
        <v>224</v>
      </c>
      <c r="E22" s="147" t="s">
        <v>110</v>
      </c>
      <c r="F22" s="147" t="s">
        <v>111</v>
      </c>
      <c r="G22" s="147" t="s">
        <v>225</v>
      </c>
      <c r="H22" s="147" t="s">
        <v>226</v>
      </c>
      <c r="I22" s="79">
        <v>226800</v>
      </c>
      <c r="J22" s="79">
        <v>226800</v>
      </c>
      <c r="K22" s="23"/>
      <c r="L22" s="23"/>
      <c r="M22" s="79">
        <v>226800</v>
      </c>
      <c r="N22" s="23"/>
      <c r="O22" s="79"/>
      <c r="P22" s="79"/>
      <c r="Q22" s="79"/>
      <c r="R22" s="79"/>
      <c r="S22" s="79"/>
      <c r="T22" s="79"/>
      <c r="U22" s="79"/>
      <c r="V22" s="79"/>
      <c r="W22" s="79"/>
      <c r="X22" s="79"/>
    </row>
    <row r="23" ht="20.25" customHeight="1" spans="1:24">
      <c r="A23" s="147" t="s">
        <v>70</v>
      </c>
      <c r="B23" s="147" t="s">
        <v>70</v>
      </c>
      <c r="C23" s="147" t="s">
        <v>227</v>
      </c>
      <c r="D23" s="147" t="s">
        <v>228</v>
      </c>
      <c r="E23" s="147" t="s">
        <v>102</v>
      </c>
      <c r="F23" s="147" t="s">
        <v>103</v>
      </c>
      <c r="G23" s="147" t="s">
        <v>229</v>
      </c>
      <c r="H23" s="147" t="s">
        <v>230</v>
      </c>
      <c r="I23" s="79">
        <v>132600</v>
      </c>
      <c r="J23" s="79">
        <v>132600</v>
      </c>
      <c r="K23" s="23"/>
      <c r="L23" s="23"/>
      <c r="M23" s="79">
        <v>132600</v>
      </c>
      <c r="N23" s="23"/>
      <c r="O23" s="79"/>
      <c r="P23" s="79"/>
      <c r="Q23" s="79"/>
      <c r="R23" s="79"/>
      <c r="S23" s="79"/>
      <c r="T23" s="79"/>
      <c r="U23" s="79"/>
      <c r="V23" s="79"/>
      <c r="W23" s="79"/>
      <c r="X23" s="79"/>
    </row>
    <row r="24" ht="20.25" customHeight="1" spans="1:24">
      <c r="A24" s="147" t="s">
        <v>70</v>
      </c>
      <c r="B24" s="147" t="s">
        <v>70</v>
      </c>
      <c r="C24" s="147" t="s">
        <v>231</v>
      </c>
      <c r="D24" s="147" t="s">
        <v>232</v>
      </c>
      <c r="E24" s="147" t="s">
        <v>102</v>
      </c>
      <c r="F24" s="147" t="s">
        <v>103</v>
      </c>
      <c r="G24" s="147" t="s">
        <v>233</v>
      </c>
      <c r="H24" s="147" t="s">
        <v>232</v>
      </c>
      <c r="I24" s="79">
        <v>12427.2</v>
      </c>
      <c r="J24" s="79">
        <v>12427.2</v>
      </c>
      <c r="K24" s="23"/>
      <c r="L24" s="23"/>
      <c r="M24" s="79">
        <v>12427.2</v>
      </c>
      <c r="N24" s="23"/>
      <c r="O24" s="79"/>
      <c r="P24" s="79"/>
      <c r="Q24" s="79"/>
      <c r="R24" s="79"/>
      <c r="S24" s="79"/>
      <c r="T24" s="79"/>
      <c r="U24" s="79"/>
      <c r="V24" s="79"/>
      <c r="W24" s="79"/>
      <c r="X24" s="79"/>
    </row>
    <row r="25" ht="20.25" customHeight="1" spans="1:24">
      <c r="A25" s="147" t="s">
        <v>70</v>
      </c>
      <c r="B25" s="147" t="s">
        <v>70</v>
      </c>
      <c r="C25" s="147" t="s">
        <v>234</v>
      </c>
      <c r="D25" s="147" t="s">
        <v>235</v>
      </c>
      <c r="E25" s="147" t="s">
        <v>102</v>
      </c>
      <c r="F25" s="147" t="s">
        <v>103</v>
      </c>
      <c r="G25" s="147" t="s">
        <v>236</v>
      </c>
      <c r="H25" s="147" t="s">
        <v>237</v>
      </c>
      <c r="I25" s="79">
        <v>2500</v>
      </c>
      <c r="J25" s="79">
        <v>2500</v>
      </c>
      <c r="K25" s="23"/>
      <c r="L25" s="23"/>
      <c r="M25" s="79">
        <v>2500</v>
      </c>
      <c r="N25" s="23"/>
      <c r="O25" s="79"/>
      <c r="P25" s="79"/>
      <c r="Q25" s="79"/>
      <c r="R25" s="79"/>
      <c r="S25" s="79"/>
      <c r="T25" s="79"/>
      <c r="U25" s="79"/>
      <c r="V25" s="79"/>
      <c r="W25" s="79"/>
      <c r="X25" s="79"/>
    </row>
    <row r="26" ht="20.25" customHeight="1" spans="1:24">
      <c r="A26" s="147" t="s">
        <v>70</v>
      </c>
      <c r="B26" s="147" t="s">
        <v>70</v>
      </c>
      <c r="C26" s="147" t="s">
        <v>234</v>
      </c>
      <c r="D26" s="147" t="s">
        <v>235</v>
      </c>
      <c r="E26" s="147" t="s">
        <v>102</v>
      </c>
      <c r="F26" s="147" t="s">
        <v>103</v>
      </c>
      <c r="G26" s="147" t="s">
        <v>236</v>
      </c>
      <c r="H26" s="147" t="s">
        <v>237</v>
      </c>
      <c r="I26" s="79">
        <v>24537</v>
      </c>
      <c r="J26" s="79">
        <v>24537</v>
      </c>
      <c r="K26" s="23"/>
      <c r="L26" s="23"/>
      <c r="M26" s="79">
        <v>24537</v>
      </c>
      <c r="N26" s="23"/>
      <c r="O26" s="79"/>
      <c r="P26" s="79"/>
      <c r="Q26" s="79"/>
      <c r="R26" s="79"/>
      <c r="S26" s="79"/>
      <c r="T26" s="79"/>
      <c r="U26" s="79"/>
      <c r="V26" s="79"/>
      <c r="W26" s="79"/>
      <c r="X26" s="79"/>
    </row>
    <row r="27" ht="20.25" customHeight="1" spans="1:24">
      <c r="A27" s="147" t="s">
        <v>70</v>
      </c>
      <c r="B27" s="147" t="s">
        <v>70</v>
      </c>
      <c r="C27" s="147" t="s">
        <v>234</v>
      </c>
      <c r="D27" s="147" t="s">
        <v>235</v>
      </c>
      <c r="E27" s="147" t="s">
        <v>102</v>
      </c>
      <c r="F27" s="147" t="s">
        <v>103</v>
      </c>
      <c r="G27" s="147" t="s">
        <v>238</v>
      </c>
      <c r="H27" s="147" t="s">
        <v>239</v>
      </c>
      <c r="I27" s="79">
        <v>13429</v>
      </c>
      <c r="J27" s="79">
        <v>13429</v>
      </c>
      <c r="K27" s="23"/>
      <c r="L27" s="23"/>
      <c r="M27" s="79">
        <v>13429</v>
      </c>
      <c r="N27" s="23"/>
      <c r="O27" s="79"/>
      <c r="P27" s="79"/>
      <c r="Q27" s="79"/>
      <c r="R27" s="79"/>
      <c r="S27" s="79"/>
      <c r="T27" s="79"/>
      <c r="U27" s="79"/>
      <c r="V27" s="79"/>
      <c r="W27" s="79"/>
      <c r="X27" s="79"/>
    </row>
    <row r="28" ht="20.25" customHeight="1" spans="1:24">
      <c r="A28" s="147" t="s">
        <v>70</v>
      </c>
      <c r="B28" s="147" t="s">
        <v>70</v>
      </c>
      <c r="C28" s="147" t="s">
        <v>234</v>
      </c>
      <c r="D28" s="147" t="s">
        <v>235</v>
      </c>
      <c r="E28" s="147" t="s">
        <v>102</v>
      </c>
      <c r="F28" s="147" t="s">
        <v>103</v>
      </c>
      <c r="G28" s="147" t="s">
        <v>240</v>
      </c>
      <c r="H28" s="147" t="s">
        <v>241</v>
      </c>
      <c r="I28" s="79">
        <v>27300</v>
      </c>
      <c r="J28" s="79">
        <v>27300</v>
      </c>
      <c r="K28" s="23"/>
      <c r="L28" s="23"/>
      <c r="M28" s="79">
        <v>27300</v>
      </c>
      <c r="N28" s="23"/>
      <c r="O28" s="79"/>
      <c r="P28" s="79"/>
      <c r="Q28" s="79"/>
      <c r="R28" s="79"/>
      <c r="S28" s="79"/>
      <c r="T28" s="79"/>
      <c r="U28" s="79"/>
      <c r="V28" s="79"/>
      <c r="W28" s="79"/>
      <c r="X28" s="79"/>
    </row>
    <row r="29" ht="20.25" customHeight="1" spans="1:24">
      <c r="A29" s="147" t="s">
        <v>70</v>
      </c>
      <c r="B29" s="147" t="s">
        <v>70</v>
      </c>
      <c r="C29" s="147" t="s">
        <v>234</v>
      </c>
      <c r="D29" s="147" t="s">
        <v>235</v>
      </c>
      <c r="E29" s="147" t="s">
        <v>102</v>
      </c>
      <c r="F29" s="147" t="s">
        <v>103</v>
      </c>
      <c r="G29" s="147" t="s">
        <v>242</v>
      </c>
      <c r="H29" s="147" t="s">
        <v>243</v>
      </c>
      <c r="I29" s="79">
        <v>20800</v>
      </c>
      <c r="J29" s="79">
        <v>20800</v>
      </c>
      <c r="K29" s="23"/>
      <c r="L29" s="23"/>
      <c r="M29" s="79">
        <v>20800</v>
      </c>
      <c r="N29" s="23"/>
      <c r="O29" s="79"/>
      <c r="P29" s="79"/>
      <c r="Q29" s="79"/>
      <c r="R29" s="79"/>
      <c r="S29" s="79"/>
      <c r="T29" s="79"/>
      <c r="U29" s="79"/>
      <c r="V29" s="79"/>
      <c r="W29" s="79"/>
      <c r="X29" s="79"/>
    </row>
    <row r="30" ht="20.25" customHeight="1" spans="1:24">
      <c r="A30" s="147" t="s">
        <v>70</v>
      </c>
      <c r="B30" s="147" t="s">
        <v>70</v>
      </c>
      <c r="C30" s="147" t="s">
        <v>234</v>
      </c>
      <c r="D30" s="147" t="s">
        <v>235</v>
      </c>
      <c r="E30" s="147" t="s">
        <v>102</v>
      </c>
      <c r="F30" s="147" t="s">
        <v>103</v>
      </c>
      <c r="G30" s="147" t="s">
        <v>244</v>
      </c>
      <c r="H30" s="147" t="s">
        <v>245</v>
      </c>
      <c r="I30" s="79">
        <v>50000</v>
      </c>
      <c r="J30" s="79">
        <v>50000</v>
      </c>
      <c r="K30" s="23"/>
      <c r="L30" s="23"/>
      <c r="M30" s="79">
        <v>50000</v>
      </c>
      <c r="N30" s="23"/>
      <c r="O30" s="79"/>
      <c r="P30" s="79"/>
      <c r="Q30" s="79"/>
      <c r="R30" s="79"/>
      <c r="S30" s="79"/>
      <c r="T30" s="79"/>
      <c r="U30" s="79"/>
      <c r="V30" s="79"/>
      <c r="W30" s="79"/>
      <c r="X30" s="79"/>
    </row>
    <row r="31" ht="20.25" customHeight="1" spans="1:24">
      <c r="A31" s="147" t="s">
        <v>70</v>
      </c>
      <c r="B31" s="147" t="s">
        <v>70</v>
      </c>
      <c r="C31" s="147" t="s">
        <v>234</v>
      </c>
      <c r="D31" s="147" t="s">
        <v>235</v>
      </c>
      <c r="E31" s="147" t="s">
        <v>102</v>
      </c>
      <c r="F31" s="147" t="s">
        <v>103</v>
      </c>
      <c r="G31" s="147" t="s">
        <v>246</v>
      </c>
      <c r="H31" s="147" t="s">
        <v>247</v>
      </c>
      <c r="I31" s="79">
        <v>5200</v>
      </c>
      <c r="J31" s="79">
        <v>5200</v>
      </c>
      <c r="K31" s="23"/>
      <c r="L31" s="23"/>
      <c r="M31" s="79">
        <v>5200</v>
      </c>
      <c r="N31" s="23"/>
      <c r="O31" s="79"/>
      <c r="P31" s="79"/>
      <c r="Q31" s="79"/>
      <c r="R31" s="79"/>
      <c r="S31" s="79"/>
      <c r="T31" s="79"/>
      <c r="U31" s="79"/>
      <c r="V31" s="79"/>
      <c r="W31" s="79"/>
      <c r="X31" s="79"/>
    </row>
    <row r="32" ht="20.25" customHeight="1" spans="1:24">
      <c r="A32" s="147" t="s">
        <v>70</v>
      </c>
      <c r="B32" s="147" t="s">
        <v>70</v>
      </c>
      <c r="C32" s="147" t="s">
        <v>234</v>
      </c>
      <c r="D32" s="147" t="s">
        <v>235</v>
      </c>
      <c r="E32" s="147" t="s">
        <v>102</v>
      </c>
      <c r="F32" s="147" t="s">
        <v>103</v>
      </c>
      <c r="G32" s="147" t="s">
        <v>248</v>
      </c>
      <c r="H32" s="147" t="s">
        <v>249</v>
      </c>
      <c r="I32" s="79">
        <v>39000</v>
      </c>
      <c r="J32" s="79">
        <v>39000</v>
      </c>
      <c r="K32" s="23"/>
      <c r="L32" s="23"/>
      <c r="M32" s="79">
        <v>39000</v>
      </c>
      <c r="N32" s="23"/>
      <c r="O32" s="79"/>
      <c r="P32" s="79"/>
      <c r="Q32" s="79"/>
      <c r="R32" s="79"/>
      <c r="S32" s="79"/>
      <c r="T32" s="79"/>
      <c r="U32" s="79"/>
      <c r="V32" s="79"/>
      <c r="W32" s="79"/>
      <c r="X32" s="79"/>
    </row>
    <row r="33" ht="20.25" customHeight="1" spans="1:24">
      <c r="A33" s="147" t="s">
        <v>70</v>
      </c>
      <c r="B33" s="147" t="s">
        <v>70</v>
      </c>
      <c r="C33" s="147" t="s">
        <v>234</v>
      </c>
      <c r="D33" s="147" t="s">
        <v>235</v>
      </c>
      <c r="E33" s="147" t="s">
        <v>102</v>
      </c>
      <c r="F33" s="147" t="s">
        <v>103</v>
      </c>
      <c r="G33" s="147" t="s">
        <v>229</v>
      </c>
      <c r="H33" s="147" t="s">
        <v>230</v>
      </c>
      <c r="I33" s="79">
        <v>13260</v>
      </c>
      <c r="J33" s="79">
        <v>13260</v>
      </c>
      <c r="K33" s="23"/>
      <c r="L33" s="23"/>
      <c r="M33" s="79">
        <v>13260</v>
      </c>
      <c r="N33" s="23"/>
      <c r="O33" s="79"/>
      <c r="P33" s="79"/>
      <c r="Q33" s="79"/>
      <c r="R33" s="79"/>
      <c r="S33" s="79"/>
      <c r="T33" s="79"/>
      <c r="U33" s="79"/>
      <c r="V33" s="79"/>
      <c r="W33" s="79"/>
      <c r="X33" s="79"/>
    </row>
    <row r="34" ht="20.25" customHeight="1" spans="1:24">
      <c r="A34" s="147" t="s">
        <v>70</v>
      </c>
      <c r="B34" s="147" t="s">
        <v>70</v>
      </c>
      <c r="C34" s="147" t="s">
        <v>234</v>
      </c>
      <c r="D34" s="147" t="s">
        <v>235</v>
      </c>
      <c r="E34" s="147" t="s">
        <v>102</v>
      </c>
      <c r="F34" s="147" t="s">
        <v>103</v>
      </c>
      <c r="G34" s="147" t="s">
        <v>250</v>
      </c>
      <c r="H34" s="147" t="s">
        <v>251</v>
      </c>
      <c r="I34" s="79">
        <v>5400</v>
      </c>
      <c r="J34" s="79">
        <v>5400</v>
      </c>
      <c r="K34" s="23"/>
      <c r="L34" s="23"/>
      <c r="M34" s="79">
        <v>5400</v>
      </c>
      <c r="N34" s="23"/>
      <c r="O34" s="79"/>
      <c r="P34" s="79"/>
      <c r="Q34" s="79"/>
      <c r="R34" s="79"/>
      <c r="S34" s="79"/>
      <c r="T34" s="79"/>
      <c r="U34" s="79"/>
      <c r="V34" s="79"/>
      <c r="W34" s="79"/>
      <c r="X34" s="79"/>
    </row>
    <row r="35" ht="20.25" customHeight="1" spans="1:24">
      <c r="A35" s="147" t="s">
        <v>70</v>
      </c>
      <c r="B35" s="147" t="s">
        <v>70</v>
      </c>
      <c r="C35" s="147" t="s">
        <v>252</v>
      </c>
      <c r="D35" s="147" t="s">
        <v>177</v>
      </c>
      <c r="E35" s="147" t="s">
        <v>102</v>
      </c>
      <c r="F35" s="147" t="s">
        <v>103</v>
      </c>
      <c r="G35" s="147" t="s">
        <v>253</v>
      </c>
      <c r="H35" s="147" t="s">
        <v>177</v>
      </c>
      <c r="I35" s="79">
        <v>10000</v>
      </c>
      <c r="J35" s="79">
        <v>10000</v>
      </c>
      <c r="K35" s="23"/>
      <c r="L35" s="23"/>
      <c r="M35" s="79">
        <v>10000</v>
      </c>
      <c r="N35" s="23"/>
      <c r="O35" s="79"/>
      <c r="P35" s="79"/>
      <c r="Q35" s="79"/>
      <c r="R35" s="79"/>
      <c r="S35" s="79"/>
      <c r="T35" s="79"/>
      <c r="U35" s="79"/>
      <c r="V35" s="79"/>
      <c r="W35" s="79"/>
      <c r="X35" s="79"/>
    </row>
    <row r="36" ht="20.25" customHeight="1" spans="1:24">
      <c r="A36" s="147" t="s">
        <v>70</v>
      </c>
      <c r="B36" s="147" t="s">
        <v>70</v>
      </c>
      <c r="C36" s="147" t="s">
        <v>254</v>
      </c>
      <c r="D36" s="147" t="s">
        <v>255</v>
      </c>
      <c r="E36" s="147" t="s">
        <v>102</v>
      </c>
      <c r="F36" s="147" t="s">
        <v>103</v>
      </c>
      <c r="G36" s="147" t="s">
        <v>205</v>
      </c>
      <c r="H36" s="147" t="s">
        <v>206</v>
      </c>
      <c r="I36" s="79">
        <v>260000</v>
      </c>
      <c r="J36" s="79">
        <v>260000</v>
      </c>
      <c r="K36" s="23"/>
      <c r="L36" s="23"/>
      <c r="M36" s="79">
        <v>260000</v>
      </c>
      <c r="N36" s="23"/>
      <c r="O36" s="79"/>
      <c r="P36" s="79"/>
      <c r="Q36" s="79"/>
      <c r="R36" s="79"/>
      <c r="S36" s="79"/>
      <c r="T36" s="79"/>
      <c r="U36" s="79"/>
      <c r="V36" s="79"/>
      <c r="W36" s="79"/>
      <c r="X36" s="79"/>
    </row>
    <row r="37" ht="20.25" customHeight="1" spans="1:24">
      <c r="A37" s="147" t="s">
        <v>70</v>
      </c>
      <c r="B37" s="147" t="s">
        <v>70</v>
      </c>
      <c r="C37" s="147" t="s">
        <v>254</v>
      </c>
      <c r="D37" s="147" t="s">
        <v>255</v>
      </c>
      <c r="E37" s="147" t="s">
        <v>102</v>
      </c>
      <c r="F37" s="147" t="s">
        <v>103</v>
      </c>
      <c r="G37" s="147" t="s">
        <v>205</v>
      </c>
      <c r="H37" s="147" t="s">
        <v>206</v>
      </c>
      <c r="I37" s="79">
        <v>373080</v>
      </c>
      <c r="J37" s="79">
        <v>373080</v>
      </c>
      <c r="K37" s="23"/>
      <c r="L37" s="23"/>
      <c r="M37" s="79">
        <v>373080</v>
      </c>
      <c r="N37" s="23"/>
      <c r="O37" s="79"/>
      <c r="P37" s="79"/>
      <c r="Q37" s="79"/>
      <c r="R37" s="79"/>
      <c r="S37" s="79"/>
      <c r="T37" s="79"/>
      <c r="U37" s="79"/>
      <c r="V37" s="79"/>
      <c r="W37" s="79"/>
      <c r="X37" s="79"/>
    </row>
    <row r="38" ht="20.25" customHeight="1" spans="1:24">
      <c r="A38" s="147" t="s">
        <v>70</v>
      </c>
      <c r="B38" s="147" t="s">
        <v>70</v>
      </c>
      <c r="C38" s="147" t="s">
        <v>256</v>
      </c>
      <c r="D38" s="147" t="s">
        <v>257</v>
      </c>
      <c r="E38" s="147" t="s">
        <v>132</v>
      </c>
      <c r="F38" s="147" t="s">
        <v>133</v>
      </c>
      <c r="G38" s="147" t="s">
        <v>203</v>
      </c>
      <c r="H38" s="147" t="s">
        <v>204</v>
      </c>
      <c r="I38" s="79">
        <v>7500</v>
      </c>
      <c r="J38" s="79">
        <v>7500</v>
      </c>
      <c r="K38" s="23"/>
      <c r="L38" s="23"/>
      <c r="M38" s="79">
        <v>7500</v>
      </c>
      <c r="N38" s="23"/>
      <c r="O38" s="79"/>
      <c r="P38" s="79"/>
      <c r="Q38" s="79"/>
      <c r="R38" s="79"/>
      <c r="S38" s="79"/>
      <c r="T38" s="79"/>
      <c r="U38" s="79"/>
      <c r="V38" s="79"/>
      <c r="W38" s="79"/>
      <c r="X38" s="79"/>
    </row>
    <row r="39" ht="17.25" customHeight="1" spans="1:24">
      <c r="A39" s="32" t="s">
        <v>172</v>
      </c>
      <c r="B39" s="33"/>
      <c r="C39" s="148"/>
      <c r="D39" s="148"/>
      <c r="E39" s="148"/>
      <c r="F39" s="148"/>
      <c r="G39" s="148"/>
      <c r="H39" s="149"/>
      <c r="I39" s="79">
        <v>3738180.2</v>
      </c>
      <c r="J39" s="79">
        <v>3738180.2</v>
      </c>
      <c r="K39" s="79"/>
      <c r="L39" s="79"/>
      <c r="M39" s="79">
        <v>3738180.2</v>
      </c>
      <c r="N39" s="79"/>
      <c r="O39" s="79"/>
      <c r="P39" s="79"/>
      <c r="Q39" s="79"/>
      <c r="R39" s="79"/>
      <c r="S39" s="79"/>
      <c r="T39" s="79"/>
      <c r="U39" s="79"/>
      <c r="V39" s="79"/>
      <c r="W39" s="79"/>
      <c r="X39" s="79"/>
    </row>
  </sheetData>
  <mergeCells count="31">
    <mergeCell ref="A2:X2"/>
    <mergeCell ref="A3:H3"/>
    <mergeCell ref="I4:X4"/>
    <mergeCell ref="J5:N5"/>
    <mergeCell ref="O5:Q5"/>
    <mergeCell ref="S5:X5"/>
    <mergeCell ref="A39:H39"/>
    <mergeCell ref="A4:A7"/>
    <mergeCell ref="B4:B7"/>
    <mergeCell ref="C4:C7"/>
    <mergeCell ref="D4:D7"/>
    <mergeCell ref="E4:E7"/>
    <mergeCell ref="F4:F7"/>
    <mergeCell ref="G4:G7"/>
    <mergeCell ref="H4:H7"/>
    <mergeCell ref="I5:I7"/>
    <mergeCell ref="J6:J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7" right="0.37" top="0.56" bottom="0.56" header="0.48" footer="0.48"/>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20"/>
  <sheetViews>
    <sheetView showZeros="0" topLeftCell="F1" workbookViewId="0">
      <selection activeCell="A1" sqref="A1"/>
    </sheetView>
  </sheetViews>
  <sheetFormatPr defaultColWidth="9.13888888888889" defaultRowHeight="14.25" customHeight="1"/>
  <cols>
    <col min="1" max="1" width="10.2777777777778" customWidth="1"/>
    <col min="2" max="2" width="13.4259259259259" customWidth="1"/>
    <col min="3" max="3" width="32.8518518518519" customWidth="1"/>
    <col min="4" max="4" width="23.8518518518519" customWidth="1"/>
    <col min="5" max="5" width="11.1388888888889" customWidth="1"/>
    <col min="6" max="6" width="17.712962962963" customWidth="1"/>
    <col min="7" max="7" width="9.85185185185185" customWidth="1"/>
    <col min="8" max="8" width="17.712962962963" customWidth="1"/>
    <col min="9" max="13" width="20" customWidth="1"/>
    <col min="14" max="14" width="12.2777777777778" customWidth="1"/>
    <col min="15" max="15" width="12.712962962963" customWidth="1"/>
    <col min="16" max="16" width="11.1388888888889" customWidth="1"/>
    <col min="17" max="21" width="19.8518518518519" customWidth="1"/>
    <col min="22" max="22" width="20" customWidth="1"/>
    <col min="23" max="23" width="19.8518518518519" customWidth="1"/>
  </cols>
  <sheetData>
    <row r="1" ht="13.5" customHeight="1" spans="2:23">
      <c r="B1" s="137"/>
      <c r="E1" s="1"/>
      <c r="F1" s="1"/>
      <c r="G1" s="1"/>
      <c r="H1" s="1"/>
      <c r="U1" s="137"/>
      <c r="W1" s="142" t="s">
        <v>258</v>
      </c>
    </row>
    <row r="2" ht="46.5" customHeight="1" spans="1:23">
      <c r="A2" s="3" t="str">
        <f>"2025"&amp;"年部门项目支出预算表"</f>
        <v>2025年部门项目支出预算表</v>
      </c>
      <c r="B2" s="3"/>
      <c r="C2" s="3"/>
      <c r="D2" s="3"/>
      <c r="E2" s="3"/>
      <c r="F2" s="3"/>
      <c r="G2" s="3"/>
      <c r="H2" s="3"/>
      <c r="I2" s="3"/>
      <c r="J2" s="3"/>
      <c r="K2" s="3"/>
      <c r="L2" s="3"/>
      <c r="M2" s="3"/>
      <c r="N2" s="3"/>
      <c r="O2" s="3"/>
      <c r="P2" s="3"/>
      <c r="Q2" s="3"/>
      <c r="R2" s="3"/>
      <c r="S2" s="3"/>
      <c r="T2" s="3"/>
      <c r="U2" s="3"/>
      <c r="V2" s="3"/>
      <c r="W2" s="3"/>
    </row>
    <row r="3" ht="13.5" customHeight="1" spans="1:23">
      <c r="A3" s="4" t="str">
        <f>"单位名称："&amp;"昆明市归国华侨联合会"</f>
        <v>单位名称：昆明市归国华侨联合会</v>
      </c>
      <c r="B3" s="5"/>
      <c r="C3" s="5"/>
      <c r="D3" s="5"/>
      <c r="E3" s="5"/>
      <c r="F3" s="5"/>
      <c r="G3" s="5"/>
      <c r="H3" s="5"/>
      <c r="I3" s="6"/>
      <c r="J3" s="6"/>
      <c r="K3" s="6"/>
      <c r="L3" s="6"/>
      <c r="M3" s="6"/>
      <c r="N3" s="6"/>
      <c r="O3" s="6"/>
      <c r="P3" s="6"/>
      <c r="Q3" s="6"/>
      <c r="U3" s="137"/>
      <c r="W3" s="119" t="s">
        <v>1</v>
      </c>
    </row>
    <row r="4" ht="21.75" customHeight="1" spans="1:23">
      <c r="A4" s="8" t="s">
        <v>259</v>
      </c>
      <c r="B4" s="9" t="s">
        <v>183</v>
      </c>
      <c r="C4" s="8" t="s">
        <v>184</v>
      </c>
      <c r="D4" s="8" t="s">
        <v>260</v>
      </c>
      <c r="E4" s="9" t="s">
        <v>185</v>
      </c>
      <c r="F4" s="9" t="s">
        <v>186</v>
      </c>
      <c r="G4" s="9" t="s">
        <v>261</v>
      </c>
      <c r="H4" s="9" t="s">
        <v>262</v>
      </c>
      <c r="I4" s="27" t="s">
        <v>55</v>
      </c>
      <c r="J4" s="10" t="s">
        <v>263</v>
      </c>
      <c r="K4" s="11"/>
      <c r="L4" s="11"/>
      <c r="M4" s="12"/>
      <c r="N4" s="10" t="s">
        <v>191</v>
      </c>
      <c r="O4" s="11"/>
      <c r="P4" s="12"/>
      <c r="Q4" s="9" t="s">
        <v>61</v>
      </c>
      <c r="R4" s="10" t="s">
        <v>62</v>
      </c>
      <c r="S4" s="11"/>
      <c r="T4" s="11"/>
      <c r="U4" s="11"/>
      <c r="V4" s="11"/>
      <c r="W4" s="12"/>
    </row>
    <row r="5" ht="21.75" customHeight="1" spans="1:23">
      <c r="A5" s="13"/>
      <c r="B5" s="28"/>
      <c r="C5" s="13"/>
      <c r="D5" s="13"/>
      <c r="E5" s="14"/>
      <c r="F5" s="14"/>
      <c r="G5" s="14"/>
      <c r="H5" s="14"/>
      <c r="I5" s="28"/>
      <c r="J5" s="138" t="s">
        <v>58</v>
      </c>
      <c r="K5" s="139"/>
      <c r="L5" s="9" t="s">
        <v>59</v>
      </c>
      <c r="M5" s="9" t="s">
        <v>60</v>
      </c>
      <c r="N5" s="9" t="s">
        <v>58</v>
      </c>
      <c r="O5" s="9" t="s">
        <v>59</v>
      </c>
      <c r="P5" s="9" t="s">
        <v>60</v>
      </c>
      <c r="Q5" s="14"/>
      <c r="R5" s="9" t="s">
        <v>57</v>
      </c>
      <c r="S5" s="9" t="s">
        <v>64</v>
      </c>
      <c r="T5" s="9" t="s">
        <v>197</v>
      </c>
      <c r="U5" s="9" t="s">
        <v>66</v>
      </c>
      <c r="V5" s="9" t="s">
        <v>67</v>
      </c>
      <c r="W5" s="9" t="s">
        <v>68</v>
      </c>
    </row>
    <row r="6" ht="21" customHeight="1" spans="1:23">
      <c r="A6" s="28"/>
      <c r="B6" s="28"/>
      <c r="C6" s="28"/>
      <c r="D6" s="28"/>
      <c r="E6" s="28"/>
      <c r="F6" s="28"/>
      <c r="G6" s="28"/>
      <c r="H6" s="28"/>
      <c r="I6" s="28"/>
      <c r="J6" s="140" t="s">
        <v>57</v>
      </c>
      <c r="K6" s="141"/>
      <c r="L6" s="28"/>
      <c r="M6" s="28"/>
      <c r="N6" s="28"/>
      <c r="O6" s="28"/>
      <c r="P6" s="28"/>
      <c r="Q6" s="28"/>
      <c r="R6" s="28"/>
      <c r="S6" s="28"/>
      <c r="T6" s="28"/>
      <c r="U6" s="28"/>
      <c r="V6" s="28"/>
      <c r="W6" s="28"/>
    </row>
    <row r="7" ht="39.75" customHeight="1" spans="1:23">
      <c r="A7" s="16"/>
      <c r="B7" s="18"/>
      <c r="C7" s="16"/>
      <c r="D7" s="16"/>
      <c r="E7" s="17"/>
      <c r="F7" s="17"/>
      <c r="G7" s="17"/>
      <c r="H7" s="17"/>
      <c r="I7" s="18"/>
      <c r="J7" s="66" t="s">
        <v>57</v>
      </c>
      <c r="K7" s="66" t="s">
        <v>264</v>
      </c>
      <c r="L7" s="17"/>
      <c r="M7" s="17"/>
      <c r="N7" s="17"/>
      <c r="O7" s="17"/>
      <c r="P7" s="17"/>
      <c r="Q7" s="17"/>
      <c r="R7" s="17"/>
      <c r="S7" s="17"/>
      <c r="T7" s="17"/>
      <c r="U7" s="18"/>
      <c r="V7" s="17"/>
      <c r="W7" s="17"/>
    </row>
    <row r="8" ht="15" customHeight="1" spans="1:23">
      <c r="A8" s="19">
        <v>1</v>
      </c>
      <c r="B8" s="19">
        <v>2</v>
      </c>
      <c r="C8" s="19">
        <v>3</v>
      </c>
      <c r="D8" s="19">
        <v>4</v>
      </c>
      <c r="E8" s="19">
        <v>5</v>
      </c>
      <c r="F8" s="19">
        <v>6</v>
      </c>
      <c r="G8" s="19">
        <v>7</v>
      </c>
      <c r="H8" s="19">
        <v>8</v>
      </c>
      <c r="I8" s="19">
        <v>9</v>
      </c>
      <c r="J8" s="19">
        <v>10</v>
      </c>
      <c r="K8" s="19">
        <v>11</v>
      </c>
      <c r="L8" s="35">
        <v>12</v>
      </c>
      <c r="M8" s="35">
        <v>13</v>
      </c>
      <c r="N8" s="35">
        <v>14</v>
      </c>
      <c r="O8" s="35">
        <v>15</v>
      </c>
      <c r="P8" s="35">
        <v>16</v>
      </c>
      <c r="Q8" s="35">
        <v>17</v>
      </c>
      <c r="R8" s="35">
        <v>18</v>
      </c>
      <c r="S8" s="35">
        <v>19</v>
      </c>
      <c r="T8" s="35">
        <v>20</v>
      </c>
      <c r="U8" s="19">
        <v>21</v>
      </c>
      <c r="V8" s="35">
        <v>22</v>
      </c>
      <c r="W8" s="19">
        <v>23</v>
      </c>
    </row>
    <row r="9" ht="21.75" customHeight="1" spans="1:23">
      <c r="A9" s="68" t="s">
        <v>265</v>
      </c>
      <c r="B9" s="68" t="s">
        <v>266</v>
      </c>
      <c r="C9" s="68" t="s">
        <v>267</v>
      </c>
      <c r="D9" s="68" t="s">
        <v>70</v>
      </c>
      <c r="E9" s="68" t="s">
        <v>104</v>
      </c>
      <c r="F9" s="68" t="s">
        <v>105</v>
      </c>
      <c r="G9" s="68" t="s">
        <v>236</v>
      </c>
      <c r="H9" s="68" t="s">
        <v>237</v>
      </c>
      <c r="I9" s="79">
        <v>20000</v>
      </c>
      <c r="J9" s="79">
        <v>20000</v>
      </c>
      <c r="K9" s="79">
        <v>20000</v>
      </c>
      <c r="L9" s="79"/>
      <c r="M9" s="79"/>
      <c r="N9" s="79"/>
      <c r="O9" s="79"/>
      <c r="P9" s="79"/>
      <c r="Q9" s="79"/>
      <c r="R9" s="79"/>
      <c r="S9" s="79"/>
      <c r="T9" s="79"/>
      <c r="U9" s="79"/>
      <c r="V9" s="79"/>
      <c r="W9" s="79"/>
    </row>
    <row r="10" ht="21.75" customHeight="1" spans="1:23">
      <c r="A10" s="68" t="s">
        <v>265</v>
      </c>
      <c r="B10" s="68" t="s">
        <v>266</v>
      </c>
      <c r="C10" s="68" t="s">
        <v>267</v>
      </c>
      <c r="D10" s="68" t="s">
        <v>70</v>
      </c>
      <c r="E10" s="68" t="s">
        <v>104</v>
      </c>
      <c r="F10" s="68" t="s">
        <v>105</v>
      </c>
      <c r="G10" s="68" t="s">
        <v>242</v>
      </c>
      <c r="H10" s="68" t="s">
        <v>243</v>
      </c>
      <c r="I10" s="79">
        <v>10000</v>
      </c>
      <c r="J10" s="79">
        <v>10000</v>
      </c>
      <c r="K10" s="79">
        <v>10000</v>
      </c>
      <c r="L10" s="79"/>
      <c r="M10" s="79"/>
      <c r="N10" s="79"/>
      <c r="O10" s="79"/>
      <c r="P10" s="79"/>
      <c r="Q10" s="79"/>
      <c r="R10" s="79"/>
      <c r="S10" s="79"/>
      <c r="T10" s="79"/>
      <c r="U10" s="79"/>
      <c r="V10" s="79"/>
      <c r="W10" s="79"/>
    </row>
    <row r="11" ht="21.75" customHeight="1" spans="1:23">
      <c r="A11" s="68" t="s">
        <v>265</v>
      </c>
      <c r="B11" s="68" t="s">
        <v>268</v>
      </c>
      <c r="C11" s="68" t="s">
        <v>269</v>
      </c>
      <c r="D11" s="68" t="s">
        <v>70</v>
      </c>
      <c r="E11" s="68" t="s">
        <v>104</v>
      </c>
      <c r="F11" s="68" t="s">
        <v>105</v>
      </c>
      <c r="G11" s="68" t="s">
        <v>236</v>
      </c>
      <c r="H11" s="68" t="s">
        <v>237</v>
      </c>
      <c r="I11" s="79">
        <v>76000</v>
      </c>
      <c r="J11" s="79">
        <v>76000</v>
      </c>
      <c r="K11" s="79">
        <v>76000</v>
      </c>
      <c r="L11" s="79"/>
      <c r="M11" s="79"/>
      <c r="N11" s="79"/>
      <c r="O11" s="79"/>
      <c r="P11" s="79"/>
      <c r="Q11" s="79"/>
      <c r="R11" s="79"/>
      <c r="S11" s="79"/>
      <c r="T11" s="79"/>
      <c r="U11" s="79"/>
      <c r="V11" s="79"/>
      <c r="W11" s="79"/>
    </row>
    <row r="12" ht="21.75" customHeight="1" spans="1:23">
      <c r="A12" s="68" t="s">
        <v>265</v>
      </c>
      <c r="B12" s="68" t="s">
        <v>268</v>
      </c>
      <c r="C12" s="68" t="s">
        <v>269</v>
      </c>
      <c r="D12" s="68" t="s">
        <v>70</v>
      </c>
      <c r="E12" s="68" t="s">
        <v>104</v>
      </c>
      <c r="F12" s="68" t="s">
        <v>105</v>
      </c>
      <c r="G12" s="68" t="s">
        <v>270</v>
      </c>
      <c r="H12" s="68" t="s">
        <v>271</v>
      </c>
      <c r="I12" s="79">
        <v>25000</v>
      </c>
      <c r="J12" s="79">
        <v>25000</v>
      </c>
      <c r="K12" s="79">
        <v>25000</v>
      </c>
      <c r="L12" s="79"/>
      <c r="M12" s="79"/>
      <c r="N12" s="79"/>
      <c r="O12" s="79"/>
      <c r="P12" s="79"/>
      <c r="Q12" s="79"/>
      <c r="R12" s="79"/>
      <c r="S12" s="79"/>
      <c r="T12" s="79"/>
      <c r="U12" s="79"/>
      <c r="V12" s="79"/>
      <c r="W12" s="79"/>
    </row>
    <row r="13" ht="21.75" customHeight="1" spans="1:23">
      <c r="A13" s="68" t="s">
        <v>265</v>
      </c>
      <c r="B13" s="68" t="s">
        <v>268</v>
      </c>
      <c r="C13" s="68" t="s">
        <v>269</v>
      </c>
      <c r="D13" s="68" t="s">
        <v>70</v>
      </c>
      <c r="E13" s="68" t="s">
        <v>104</v>
      </c>
      <c r="F13" s="68" t="s">
        <v>105</v>
      </c>
      <c r="G13" s="68" t="s">
        <v>242</v>
      </c>
      <c r="H13" s="68" t="s">
        <v>243</v>
      </c>
      <c r="I13" s="79">
        <v>5000</v>
      </c>
      <c r="J13" s="79">
        <v>5000</v>
      </c>
      <c r="K13" s="79">
        <v>5000</v>
      </c>
      <c r="L13" s="79"/>
      <c r="M13" s="79"/>
      <c r="N13" s="79"/>
      <c r="O13" s="79"/>
      <c r="P13" s="79"/>
      <c r="Q13" s="79"/>
      <c r="R13" s="79"/>
      <c r="S13" s="79"/>
      <c r="T13" s="79"/>
      <c r="U13" s="79"/>
      <c r="V13" s="79"/>
      <c r="W13" s="79"/>
    </row>
    <row r="14" ht="21.75" customHeight="1" spans="1:23">
      <c r="A14" s="68" t="s">
        <v>265</v>
      </c>
      <c r="B14" s="68" t="s">
        <v>268</v>
      </c>
      <c r="C14" s="68" t="s">
        <v>269</v>
      </c>
      <c r="D14" s="68" t="s">
        <v>70</v>
      </c>
      <c r="E14" s="68" t="s">
        <v>104</v>
      </c>
      <c r="F14" s="68" t="s">
        <v>105</v>
      </c>
      <c r="G14" s="68" t="s">
        <v>272</v>
      </c>
      <c r="H14" s="68" t="s">
        <v>273</v>
      </c>
      <c r="I14" s="79">
        <v>42000</v>
      </c>
      <c r="J14" s="79">
        <v>42000</v>
      </c>
      <c r="K14" s="79">
        <v>42000</v>
      </c>
      <c r="L14" s="79"/>
      <c r="M14" s="79"/>
      <c r="N14" s="79"/>
      <c r="O14" s="79"/>
      <c r="P14" s="79"/>
      <c r="Q14" s="79"/>
      <c r="R14" s="79"/>
      <c r="S14" s="79"/>
      <c r="T14" s="79"/>
      <c r="U14" s="79"/>
      <c r="V14" s="79"/>
      <c r="W14" s="79"/>
    </row>
    <row r="15" ht="21.75" customHeight="1" spans="1:23">
      <c r="A15" s="68" t="s">
        <v>265</v>
      </c>
      <c r="B15" s="68" t="s">
        <v>274</v>
      </c>
      <c r="C15" s="68" t="s">
        <v>275</v>
      </c>
      <c r="D15" s="68" t="s">
        <v>70</v>
      </c>
      <c r="E15" s="68" t="s">
        <v>104</v>
      </c>
      <c r="F15" s="68" t="s">
        <v>105</v>
      </c>
      <c r="G15" s="68" t="s">
        <v>236</v>
      </c>
      <c r="H15" s="68" t="s">
        <v>237</v>
      </c>
      <c r="I15" s="79">
        <v>202176</v>
      </c>
      <c r="J15" s="79">
        <v>202176</v>
      </c>
      <c r="K15" s="79">
        <v>202176</v>
      </c>
      <c r="L15" s="79"/>
      <c r="M15" s="79"/>
      <c r="N15" s="79"/>
      <c r="O15" s="79"/>
      <c r="P15" s="79"/>
      <c r="Q15" s="79"/>
      <c r="R15" s="79"/>
      <c r="S15" s="79"/>
      <c r="T15" s="79"/>
      <c r="U15" s="79"/>
      <c r="V15" s="79"/>
      <c r="W15" s="79"/>
    </row>
    <row r="16" ht="21.75" customHeight="1" spans="1:23">
      <c r="A16" s="68" t="s">
        <v>265</v>
      </c>
      <c r="B16" s="68" t="s">
        <v>274</v>
      </c>
      <c r="C16" s="68" t="s">
        <v>275</v>
      </c>
      <c r="D16" s="68" t="s">
        <v>70</v>
      </c>
      <c r="E16" s="68" t="s">
        <v>104</v>
      </c>
      <c r="F16" s="68" t="s">
        <v>105</v>
      </c>
      <c r="G16" s="68" t="s">
        <v>276</v>
      </c>
      <c r="H16" s="68" t="s">
        <v>277</v>
      </c>
      <c r="I16" s="79">
        <v>9824</v>
      </c>
      <c r="J16" s="79">
        <v>9824</v>
      </c>
      <c r="K16" s="79">
        <v>9824</v>
      </c>
      <c r="L16" s="79"/>
      <c r="M16" s="79"/>
      <c r="N16" s="79"/>
      <c r="O16" s="79"/>
      <c r="P16" s="79"/>
      <c r="Q16" s="79"/>
      <c r="R16" s="79"/>
      <c r="S16" s="79"/>
      <c r="T16" s="79"/>
      <c r="U16" s="79"/>
      <c r="V16" s="79"/>
      <c r="W16" s="79"/>
    </row>
    <row r="17" ht="21.75" customHeight="1" spans="1:23">
      <c r="A17" s="68" t="s">
        <v>265</v>
      </c>
      <c r="B17" s="68" t="s">
        <v>278</v>
      </c>
      <c r="C17" s="68" t="s">
        <v>279</v>
      </c>
      <c r="D17" s="68" t="s">
        <v>70</v>
      </c>
      <c r="E17" s="68" t="s">
        <v>104</v>
      </c>
      <c r="F17" s="68" t="s">
        <v>105</v>
      </c>
      <c r="G17" s="68" t="s">
        <v>236</v>
      </c>
      <c r="H17" s="68" t="s">
        <v>237</v>
      </c>
      <c r="I17" s="79">
        <v>110000</v>
      </c>
      <c r="J17" s="79">
        <v>110000</v>
      </c>
      <c r="K17" s="79">
        <v>110000</v>
      </c>
      <c r="L17" s="79"/>
      <c r="M17" s="79"/>
      <c r="N17" s="79"/>
      <c r="O17" s="79"/>
      <c r="P17" s="79"/>
      <c r="Q17" s="79"/>
      <c r="R17" s="79"/>
      <c r="S17" s="79"/>
      <c r="T17" s="79"/>
      <c r="U17" s="79"/>
      <c r="V17" s="79"/>
      <c r="W17" s="79"/>
    </row>
    <row r="18" ht="21.75" customHeight="1" spans="1:23">
      <c r="A18" s="68" t="s">
        <v>265</v>
      </c>
      <c r="B18" s="68" t="s">
        <v>280</v>
      </c>
      <c r="C18" s="68" t="s">
        <v>281</v>
      </c>
      <c r="D18" s="68" t="s">
        <v>70</v>
      </c>
      <c r="E18" s="68" t="s">
        <v>104</v>
      </c>
      <c r="F18" s="68" t="s">
        <v>105</v>
      </c>
      <c r="G18" s="68" t="s">
        <v>236</v>
      </c>
      <c r="H18" s="68" t="s">
        <v>237</v>
      </c>
      <c r="I18" s="79">
        <v>180000</v>
      </c>
      <c r="J18" s="79">
        <v>180000</v>
      </c>
      <c r="K18" s="79">
        <v>180000</v>
      </c>
      <c r="L18" s="79"/>
      <c r="M18" s="79"/>
      <c r="N18" s="79"/>
      <c r="O18" s="79"/>
      <c r="P18" s="79"/>
      <c r="Q18" s="79"/>
      <c r="R18" s="79"/>
      <c r="S18" s="79"/>
      <c r="T18" s="79"/>
      <c r="U18" s="79"/>
      <c r="V18" s="79"/>
      <c r="W18" s="79"/>
    </row>
    <row r="19" ht="21.75" customHeight="1" spans="1:23">
      <c r="A19" s="68" t="s">
        <v>265</v>
      </c>
      <c r="B19" s="68" t="s">
        <v>280</v>
      </c>
      <c r="C19" s="68" t="s">
        <v>281</v>
      </c>
      <c r="D19" s="68" t="s">
        <v>70</v>
      </c>
      <c r="E19" s="68" t="s">
        <v>104</v>
      </c>
      <c r="F19" s="68" t="s">
        <v>105</v>
      </c>
      <c r="G19" s="68" t="s">
        <v>276</v>
      </c>
      <c r="H19" s="68" t="s">
        <v>277</v>
      </c>
      <c r="I19" s="79">
        <v>20000</v>
      </c>
      <c r="J19" s="79">
        <v>20000</v>
      </c>
      <c r="K19" s="79">
        <v>20000</v>
      </c>
      <c r="L19" s="79"/>
      <c r="M19" s="79"/>
      <c r="N19" s="79"/>
      <c r="O19" s="79"/>
      <c r="P19" s="79"/>
      <c r="Q19" s="79"/>
      <c r="R19" s="79"/>
      <c r="S19" s="79"/>
      <c r="T19" s="79"/>
      <c r="U19" s="79"/>
      <c r="V19" s="79"/>
      <c r="W19" s="79"/>
    </row>
    <row r="20" ht="18.75" customHeight="1" spans="1:23">
      <c r="A20" s="32" t="s">
        <v>172</v>
      </c>
      <c r="B20" s="33"/>
      <c r="C20" s="33"/>
      <c r="D20" s="33"/>
      <c r="E20" s="33"/>
      <c r="F20" s="33"/>
      <c r="G20" s="33"/>
      <c r="H20" s="34"/>
      <c r="I20" s="79">
        <v>700000</v>
      </c>
      <c r="J20" s="79">
        <v>700000</v>
      </c>
      <c r="K20" s="79">
        <v>700000</v>
      </c>
      <c r="L20" s="79"/>
      <c r="M20" s="79"/>
      <c r="N20" s="79"/>
      <c r="O20" s="79"/>
      <c r="P20" s="79"/>
      <c r="Q20" s="79"/>
      <c r="R20" s="79"/>
      <c r="S20" s="79"/>
      <c r="T20" s="79"/>
      <c r="U20" s="79"/>
      <c r="V20" s="79"/>
      <c r="W20" s="79"/>
    </row>
  </sheetData>
  <mergeCells count="28">
    <mergeCell ref="A2:W2"/>
    <mergeCell ref="A3:H3"/>
    <mergeCell ref="J4:M4"/>
    <mergeCell ref="N4:P4"/>
    <mergeCell ref="R4:W4"/>
    <mergeCell ref="A20:H20"/>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7" right="0.37" top="0.56" bottom="0.56" header="0.48" footer="0.48"/>
  <pageSetup paperSize="9" scale="5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49"/>
  <sheetViews>
    <sheetView showZeros="0" workbookViewId="0">
      <selection activeCell="A1" sqref="A1"/>
    </sheetView>
  </sheetViews>
  <sheetFormatPr defaultColWidth="9.13888888888889" defaultRowHeight="12" customHeight="1"/>
  <cols>
    <col min="1" max="1" width="34.2777777777778" customWidth="1"/>
    <col min="2" max="2" width="29" customWidth="1"/>
    <col min="3" max="5" width="23.5740740740741" customWidth="1"/>
    <col min="6" max="6" width="11.2777777777778" customWidth="1"/>
    <col min="7" max="7" width="25.1388888888889" customWidth="1"/>
    <col min="8" max="8" width="15.5740740740741" customWidth="1"/>
    <col min="9" max="9" width="13.4259259259259" customWidth="1"/>
    <col min="10" max="10" width="18.8518518518519" customWidth="1"/>
  </cols>
  <sheetData>
    <row r="1" ht="18" customHeight="1" spans="10:10">
      <c r="J1" s="2" t="s">
        <v>282</v>
      </c>
    </row>
    <row r="2" ht="39.75" customHeight="1" spans="1:10">
      <c r="A2" s="64" t="str">
        <f>"2025"&amp;"年部门项目支出绩效目标表"</f>
        <v>2025年部门项目支出绩效目标表</v>
      </c>
      <c r="B2" s="3"/>
      <c r="C2" s="3"/>
      <c r="D2" s="3"/>
      <c r="E2" s="3"/>
      <c r="F2" s="65"/>
      <c r="G2" s="3"/>
      <c r="H2" s="65"/>
      <c r="I2" s="65"/>
      <c r="J2" s="3"/>
    </row>
    <row r="3" ht="17.25" customHeight="1" spans="1:1">
      <c r="A3" s="4" t="str">
        <f>"单位名称："&amp;"昆明市归国华侨联合会"</f>
        <v>单位名称：昆明市归国华侨联合会</v>
      </c>
    </row>
    <row r="4" ht="44.25" customHeight="1" spans="1:10">
      <c r="A4" s="66" t="s">
        <v>184</v>
      </c>
      <c r="B4" s="66" t="s">
        <v>283</v>
      </c>
      <c r="C4" s="66" t="s">
        <v>284</v>
      </c>
      <c r="D4" s="66" t="s">
        <v>285</v>
      </c>
      <c r="E4" s="66" t="s">
        <v>286</v>
      </c>
      <c r="F4" s="67" t="s">
        <v>287</v>
      </c>
      <c r="G4" s="66" t="s">
        <v>288</v>
      </c>
      <c r="H4" s="67" t="s">
        <v>289</v>
      </c>
      <c r="I4" s="67" t="s">
        <v>290</v>
      </c>
      <c r="J4" s="66" t="s">
        <v>291</v>
      </c>
    </row>
    <row r="5" ht="18.75" customHeight="1" spans="1:10">
      <c r="A5" s="134">
        <v>1</v>
      </c>
      <c r="B5" s="134">
        <v>2</v>
      </c>
      <c r="C5" s="134">
        <v>3</v>
      </c>
      <c r="D5" s="134">
        <v>4</v>
      </c>
      <c r="E5" s="134">
        <v>5</v>
      </c>
      <c r="F5" s="35">
        <v>6</v>
      </c>
      <c r="G5" s="134">
        <v>7</v>
      </c>
      <c r="H5" s="35">
        <v>8</v>
      </c>
      <c r="I5" s="35">
        <v>9</v>
      </c>
      <c r="J5" s="134">
        <v>10</v>
      </c>
    </row>
    <row r="6" ht="42" customHeight="1" spans="1:10">
      <c r="A6" s="29" t="s">
        <v>70</v>
      </c>
      <c r="B6" s="68"/>
      <c r="C6" s="68"/>
      <c r="D6" s="68"/>
      <c r="E6" s="69"/>
      <c r="F6" s="70"/>
      <c r="G6" s="69"/>
      <c r="H6" s="70"/>
      <c r="I6" s="70"/>
      <c r="J6" s="69"/>
    </row>
    <row r="7" ht="42" customHeight="1" spans="1:10">
      <c r="A7" s="135" t="s">
        <v>70</v>
      </c>
      <c r="B7" s="20"/>
      <c r="C7" s="20"/>
      <c r="D7" s="20"/>
      <c r="E7" s="29"/>
      <c r="F7" s="20"/>
      <c r="G7" s="29"/>
      <c r="H7" s="20"/>
      <c r="I7" s="20"/>
      <c r="J7" s="29"/>
    </row>
    <row r="8" ht="42" customHeight="1" spans="1:10">
      <c r="A8" s="136" t="s">
        <v>269</v>
      </c>
      <c r="B8" s="20" t="s">
        <v>292</v>
      </c>
      <c r="C8" s="20" t="s">
        <v>293</v>
      </c>
      <c r="D8" s="20" t="s">
        <v>294</v>
      </c>
      <c r="E8" s="29" t="s">
        <v>295</v>
      </c>
      <c r="F8" s="20" t="s">
        <v>296</v>
      </c>
      <c r="G8" s="29" t="s">
        <v>297</v>
      </c>
      <c r="H8" s="20" t="s">
        <v>298</v>
      </c>
      <c r="I8" s="20" t="s">
        <v>299</v>
      </c>
      <c r="J8" s="29" t="s">
        <v>300</v>
      </c>
    </row>
    <row r="9" ht="42" customHeight="1" spans="1:10">
      <c r="A9" s="136" t="s">
        <v>269</v>
      </c>
      <c r="B9" s="20" t="s">
        <v>292</v>
      </c>
      <c r="C9" s="20" t="s">
        <v>293</v>
      </c>
      <c r="D9" s="20" t="s">
        <v>294</v>
      </c>
      <c r="E9" s="29" t="s">
        <v>301</v>
      </c>
      <c r="F9" s="20" t="s">
        <v>302</v>
      </c>
      <c r="G9" s="29" t="s">
        <v>303</v>
      </c>
      <c r="H9" s="20" t="s">
        <v>298</v>
      </c>
      <c r="I9" s="20" t="s">
        <v>299</v>
      </c>
      <c r="J9" s="29" t="s">
        <v>300</v>
      </c>
    </row>
    <row r="10" ht="42" customHeight="1" spans="1:10">
      <c r="A10" s="136" t="s">
        <v>269</v>
      </c>
      <c r="B10" s="20" t="s">
        <v>292</v>
      </c>
      <c r="C10" s="20" t="s">
        <v>293</v>
      </c>
      <c r="D10" s="20" t="s">
        <v>294</v>
      </c>
      <c r="E10" s="29" t="s">
        <v>304</v>
      </c>
      <c r="F10" s="20" t="s">
        <v>302</v>
      </c>
      <c r="G10" s="29" t="s">
        <v>297</v>
      </c>
      <c r="H10" s="20" t="s">
        <v>298</v>
      </c>
      <c r="I10" s="20" t="s">
        <v>299</v>
      </c>
      <c r="J10" s="29" t="s">
        <v>300</v>
      </c>
    </row>
    <row r="11" ht="42" customHeight="1" spans="1:10">
      <c r="A11" s="136" t="s">
        <v>269</v>
      </c>
      <c r="B11" s="20" t="s">
        <v>292</v>
      </c>
      <c r="C11" s="20" t="s">
        <v>293</v>
      </c>
      <c r="D11" s="20" t="s">
        <v>294</v>
      </c>
      <c r="E11" s="29" t="s">
        <v>305</v>
      </c>
      <c r="F11" s="20" t="s">
        <v>302</v>
      </c>
      <c r="G11" s="29" t="s">
        <v>297</v>
      </c>
      <c r="H11" s="20" t="s">
        <v>298</v>
      </c>
      <c r="I11" s="20" t="s">
        <v>299</v>
      </c>
      <c r="J11" s="29" t="s">
        <v>300</v>
      </c>
    </row>
    <row r="12" ht="42" customHeight="1" spans="1:10">
      <c r="A12" s="136" t="s">
        <v>269</v>
      </c>
      <c r="B12" s="20" t="s">
        <v>292</v>
      </c>
      <c r="C12" s="20" t="s">
        <v>293</v>
      </c>
      <c r="D12" s="20" t="s">
        <v>294</v>
      </c>
      <c r="E12" s="29" t="s">
        <v>306</v>
      </c>
      <c r="F12" s="20" t="s">
        <v>302</v>
      </c>
      <c r="G12" s="29" t="s">
        <v>297</v>
      </c>
      <c r="H12" s="20" t="s">
        <v>298</v>
      </c>
      <c r="I12" s="20" t="s">
        <v>299</v>
      </c>
      <c r="J12" s="29" t="s">
        <v>300</v>
      </c>
    </row>
    <row r="13" ht="42" customHeight="1" spans="1:10">
      <c r="A13" s="136" t="s">
        <v>269</v>
      </c>
      <c r="B13" s="20" t="s">
        <v>292</v>
      </c>
      <c r="C13" s="20" t="s">
        <v>293</v>
      </c>
      <c r="D13" s="20" t="s">
        <v>307</v>
      </c>
      <c r="E13" s="29" t="s">
        <v>308</v>
      </c>
      <c r="F13" s="20" t="s">
        <v>309</v>
      </c>
      <c r="G13" s="29" t="s">
        <v>310</v>
      </c>
      <c r="H13" s="20" t="s">
        <v>311</v>
      </c>
      <c r="I13" s="20" t="s">
        <v>299</v>
      </c>
      <c r="J13" s="29" t="s">
        <v>312</v>
      </c>
    </row>
    <row r="14" ht="42" customHeight="1" spans="1:10">
      <c r="A14" s="136" t="s">
        <v>269</v>
      </c>
      <c r="B14" s="20" t="s">
        <v>292</v>
      </c>
      <c r="C14" s="20" t="s">
        <v>293</v>
      </c>
      <c r="D14" s="20" t="s">
        <v>313</v>
      </c>
      <c r="E14" s="29" t="s">
        <v>314</v>
      </c>
      <c r="F14" s="20" t="s">
        <v>302</v>
      </c>
      <c r="G14" s="29" t="s">
        <v>315</v>
      </c>
      <c r="H14" s="20" t="s">
        <v>316</v>
      </c>
      <c r="I14" s="20" t="s">
        <v>299</v>
      </c>
      <c r="J14" s="29" t="s">
        <v>300</v>
      </c>
    </row>
    <row r="15" ht="42" customHeight="1" spans="1:10">
      <c r="A15" s="136" t="s">
        <v>269</v>
      </c>
      <c r="B15" s="20" t="s">
        <v>292</v>
      </c>
      <c r="C15" s="20" t="s">
        <v>317</v>
      </c>
      <c r="D15" s="20" t="s">
        <v>318</v>
      </c>
      <c r="E15" s="29" t="s">
        <v>319</v>
      </c>
      <c r="F15" s="20" t="s">
        <v>302</v>
      </c>
      <c r="G15" s="29" t="s">
        <v>320</v>
      </c>
      <c r="H15" s="20" t="s">
        <v>321</v>
      </c>
      <c r="I15" s="20" t="s">
        <v>299</v>
      </c>
      <c r="J15" s="29" t="s">
        <v>300</v>
      </c>
    </row>
    <row r="16" ht="42" customHeight="1" spans="1:10">
      <c r="A16" s="136" t="s">
        <v>269</v>
      </c>
      <c r="B16" s="20" t="s">
        <v>292</v>
      </c>
      <c r="C16" s="20" t="s">
        <v>322</v>
      </c>
      <c r="D16" s="20" t="s">
        <v>323</v>
      </c>
      <c r="E16" s="29" t="s">
        <v>324</v>
      </c>
      <c r="F16" s="20" t="s">
        <v>302</v>
      </c>
      <c r="G16" s="29" t="s">
        <v>325</v>
      </c>
      <c r="H16" s="20" t="s">
        <v>311</v>
      </c>
      <c r="I16" s="20" t="s">
        <v>326</v>
      </c>
      <c r="J16" s="29" t="s">
        <v>327</v>
      </c>
    </row>
    <row r="17" ht="42" customHeight="1" spans="1:10">
      <c r="A17" s="136" t="s">
        <v>279</v>
      </c>
      <c r="B17" s="20" t="s">
        <v>328</v>
      </c>
      <c r="C17" s="20" t="s">
        <v>293</v>
      </c>
      <c r="D17" s="20" t="s">
        <v>294</v>
      </c>
      <c r="E17" s="29" t="s">
        <v>329</v>
      </c>
      <c r="F17" s="20" t="s">
        <v>296</v>
      </c>
      <c r="G17" s="29" t="s">
        <v>83</v>
      </c>
      <c r="H17" s="20" t="s">
        <v>298</v>
      </c>
      <c r="I17" s="20" t="s">
        <v>299</v>
      </c>
      <c r="J17" s="29" t="s">
        <v>330</v>
      </c>
    </row>
    <row r="18" ht="42" customHeight="1" spans="1:10">
      <c r="A18" s="136" t="s">
        <v>279</v>
      </c>
      <c r="B18" s="20" t="s">
        <v>328</v>
      </c>
      <c r="C18" s="20" t="s">
        <v>293</v>
      </c>
      <c r="D18" s="20" t="s">
        <v>294</v>
      </c>
      <c r="E18" s="29" t="s">
        <v>331</v>
      </c>
      <c r="F18" s="20" t="s">
        <v>296</v>
      </c>
      <c r="G18" s="29" t="s">
        <v>297</v>
      </c>
      <c r="H18" s="20" t="s">
        <v>298</v>
      </c>
      <c r="I18" s="20" t="s">
        <v>299</v>
      </c>
      <c r="J18" s="29" t="s">
        <v>330</v>
      </c>
    </row>
    <row r="19" ht="42" customHeight="1" spans="1:10">
      <c r="A19" s="136" t="s">
        <v>279</v>
      </c>
      <c r="B19" s="20" t="s">
        <v>328</v>
      </c>
      <c r="C19" s="20" t="s">
        <v>293</v>
      </c>
      <c r="D19" s="20" t="s">
        <v>307</v>
      </c>
      <c r="E19" s="29" t="s">
        <v>329</v>
      </c>
      <c r="F19" s="20" t="s">
        <v>302</v>
      </c>
      <c r="G19" s="29" t="s">
        <v>332</v>
      </c>
      <c r="H19" s="20" t="s">
        <v>311</v>
      </c>
      <c r="I19" s="20" t="s">
        <v>299</v>
      </c>
      <c r="J19" s="29" t="s">
        <v>330</v>
      </c>
    </row>
    <row r="20" ht="42" customHeight="1" spans="1:10">
      <c r="A20" s="136" t="s">
        <v>279</v>
      </c>
      <c r="B20" s="20" t="s">
        <v>328</v>
      </c>
      <c r="C20" s="20" t="s">
        <v>293</v>
      </c>
      <c r="D20" s="20" t="s">
        <v>313</v>
      </c>
      <c r="E20" s="29" t="s">
        <v>333</v>
      </c>
      <c r="F20" s="20" t="s">
        <v>309</v>
      </c>
      <c r="G20" s="29" t="s">
        <v>315</v>
      </c>
      <c r="H20" s="20" t="s">
        <v>316</v>
      </c>
      <c r="I20" s="20" t="s">
        <v>299</v>
      </c>
      <c r="J20" s="29" t="s">
        <v>330</v>
      </c>
    </row>
    <row r="21" ht="42" customHeight="1" spans="1:10">
      <c r="A21" s="136" t="s">
        <v>279</v>
      </c>
      <c r="B21" s="20" t="s">
        <v>328</v>
      </c>
      <c r="C21" s="20" t="s">
        <v>317</v>
      </c>
      <c r="D21" s="20" t="s">
        <v>334</v>
      </c>
      <c r="E21" s="29" t="s">
        <v>335</v>
      </c>
      <c r="F21" s="20" t="s">
        <v>302</v>
      </c>
      <c r="G21" s="29" t="s">
        <v>336</v>
      </c>
      <c r="H21" s="20" t="s">
        <v>321</v>
      </c>
      <c r="I21" s="20" t="s">
        <v>299</v>
      </c>
      <c r="J21" s="29" t="s">
        <v>330</v>
      </c>
    </row>
    <row r="22" ht="42" customHeight="1" spans="1:10">
      <c r="A22" s="136" t="s">
        <v>279</v>
      </c>
      <c r="B22" s="20" t="s">
        <v>328</v>
      </c>
      <c r="C22" s="20" t="s">
        <v>322</v>
      </c>
      <c r="D22" s="20" t="s">
        <v>323</v>
      </c>
      <c r="E22" s="29" t="s">
        <v>337</v>
      </c>
      <c r="F22" s="20" t="s">
        <v>296</v>
      </c>
      <c r="G22" s="29" t="s">
        <v>338</v>
      </c>
      <c r="H22" s="20" t="s">
        <v>311</v>
      </c>
      <c r="I22" s="20" t="s">
        <v>299</v>
      </c>
      <c r="J22" s="29" t="s">
        <v>339</v>
      </c>
    </row>
    <row r="23" ht="42" customHeight="1" spans="1:10">
      <c r="A23" s="136" t="s">
        <v>281</v>
      </c>
      <c r="B23" s="20" t="s">
        <v>340</v>
      </c>
      <c r="C23" s="20" t="s">
        <v>293</v>
      </c>
      <c r="D23" s="20" t="s">
        <v>294</v>
      </c>
      <c r="E23" s="29" t="s">
        <v>341</v>
      </c>
      <c r="F23" s="20" t="s">
        <v>302</v>
      </c>
      <c r="G23" s="29" t="s">
        <v>342</v>
      </c>
      <c r="H23" s="20" t="s">
        <v>298</v>
      </c>
      <c r="I23" s="20" t="s">
        <v>299</v>
      </c>
      <c r="J23" s="29" t="s">
        <v>343</v>
      </c>
    </row>
    <row r="24" ht="42" customHeight="1" spans="1:10">
      <c r="A24" s="136" t="s">
        <v>281</v>
      </c>
      <c r="B24" s="20" t="s">
        <v>340</v>
      </c>
      <c r="C24" s="20" t="s">
        <v>293</v>
      </c>
      <c r="D24" s="20" t="s">
        <v>307</v>
      </c>
      <c r="E24" s="29" t="s">
        <v>344</v>
      </c>
      <c r="F24" s="20" t="s">
        <v>302</v>
      </c>
      <c r="G24" s="29" t="s">
        <v>345</v>
      </c>
      <c r="H24" s="20" t="s">
        <v>311</v>
      </c>
      <c r="I24" s="20" t="s">
        <v>299</v>
      </c>
      <c r="J24" s="29" t="s">
        <v>346</v>
      </c>
    </row>
    <row r="25" ht="42" customHeight="1" spans="1:10">
      <c r="A25" s="136" t="s">
        <v>281</v>
      </c>
      <c r="B25" s="20" t="s">
        <v>340</v>
      </c>
      <c r="C25" s="20" t="s">
        <v>293</v>
      </c>
      <c r="D25" s="20" t="s">
        <v>313</v>
      </c>
      <c r="E25" s="29" t="s">
        <v>347</v>
      </c>
      <c r="F25" s="20" t="s">
        <v>309</v>
      </c>
      <c r="G25" s="29" t="s">
        <v>348</v>
      </c>
      <c r="H25" s="20" t="s">
        <v>349</v>
      </c>
      <c r="I25" s="20" t="s">
        <v>299</v>
      </c>
      <c r="J25" s="29" t="s">
        <v>350</v>
      </c>
    </row>
    <row r="26" ht="42" customHeight="1" spans="1:10">
      <c r="A26" s="136" t="s">
        <v>281</v>
      </c>
      <c r="B26" s="20" t="s">
        <v>340</v>
      </c>
      <c r="C26" s="20" t="s">
        <v>293</v>
      </c>
      <c r="D26" s="20" t="s">
        <v>351</v>
      </c>
      <c r="E26" s="29" t="s">
        <v>352</v>
      </c>
      <c r="F26" s="20" t="s">
        <v>302</v>
      </c>
      <c r="G26" s="29" t="s">
        <v>353</v>
      </c>
      <c r="H26" s="20" t="s">
        <v>354</v>
      </c>
      <c r="I26" s="20" t="s">
        <v>299</v>
      </c>
      <c r="J26" s="29" t="s">
        <v>355</v>
      </c>
    </row>
    <row r="27" ht="42" customHeight="1" spans="1:10">
      <c r="A27" s="136" t="s">
        <v>281</v>
      </c>
      <c r="B27" s="20" t="s">
        <v>340</v>
      </c>
      <c r="C27" s="20" t="s">
        <v>317</v>
      </c>
      <c r="D27" s="20" t="s">
        <v>334</v>
      </c>
      <c r="E27" s="29" t="s">
        <v>356</v>
      </c>
      <c r="F27" s="20" t="s">
        <v>296</v>
      </c>
      <c r="G27" s="29" t="s">
        <v>357</v>
      </c>
      <c r="H27" s="20" t="s">
        <v>311</v>
      </c>
      <c r="I27" s="20" t="s">
        <v>299</v>
      </c>
      <c r="J27" s="29" t="s">
        <v>358</v>
      </c>
    </row>
    <row r="28" ht="42" customHeight="1" spans="1:10">
      <c r="A28" s="136" t="s">
        <v>281</v>
      </c>
      <c r="B28" s="20" t="s">
        <v>340</v>
      </c>
      <c r="C28" s="20" t="s">
        <v>322</v>
      </c>
      <c r="D28" s="20" t="s">
        <v>323</v>
      </c>
      <c r="E28" s="29" t="s">
        <v>359</v>
      </c>
      <c r="F28" s="20" t="s">
        <v>296</v>
      </c>
      <c r="G28" s="29" t="s">
        <v>360</v>
      </c>
      <c r="H28" s="20" t="s">
        <v>311</v>
      </c>
      <c r="I28" s="20" t="s">
        <v>299</v>
      </c>
      <c r="J28" s="29" t="s">
        <v>361</v>
      </c>
    </row>
    <row r="29" ht="42" customHeight="1" spans="1:10">
      <c r="A29" s="136" t="s">
        <v>275</v>
      </c>
      <c r="B29" s="20" t="s">
        <v>362</v>
      </c>
      <c r="C29" s="20" t="s">
        <v>293</v>
      </c>
      <c r="D29" s="20" t="s">
        <v>294</v>
      </c>
      <c r="E29" s="29" t="s">
        <v>363</v>
      </c>
      <c r="F29" s="20" t="s">
        <v>296</v>
      </c>
      <c r="G29" s="29" t="s">
        <v>297</v>
      </c>
      <c r="H29" s="20" t="s">
        <v>298</v>
      </c>
      <c r="I29" s="20" t="s">
        <v>299</v>
      </c>
      <c r="J29" s="29" t="s">
        <v>364</v>
      </c>
    </row>
    <row r="30" ht="42" customHeight="1" spans="1:10">
      <c r="A30" s="136" t="s">
        <v>275</v>
      </c>
      <c r="B30" s="20" t="s">
        <v>362</v>
      </c>
      <c r="C30" s="20" t="s">
        <v>293</v>
      </c>
      <c r="D30" s="20" t="s">
        <v>294</v>
      </c>
      <c r="E30" s="29" t="s">
        <v>365</v>
      </c>
      <c r="F30" s="20" t="s">
        <v>296</v>
      </c>
      <c r="G30" s="29" t="s">
        <v>297</v>
      </c>
      <c r="H30" s="20" t="s">
        <v>298</v>
      </c>
      <c r="I30" s="20" t="s">
        <v>299</v>
      </c>
      <c r="J30" s="29" t="s">
        <v>364</v>
      </c>
    </row>
    <row r="31" ht="42" customHeight="1" spans="1:10">
      <c r="A31" s="136" t="s">
        <v>275</v>
      </c>
      <c r="B31" s="20" t="s">
        <v>362</v>
      </c>
      <c r="C31" s="20" t="s">
        <v>293</v>
      </c>
      <c r="D31" s="20" t="s">
        <v>294</v>
      </c>
      <c r="E31" s="29" t="s">
        <v>366</v>
      </c>
      <c r="F31" s="20" t="s">
        <v>302</v>
      </c>
      <c r="G31" s="29" t="s">
        <v>297</v>
      </c>
      <c r="H31" s="20" t="s">
        <v>298</v>
      </c>
      <c r="I31" s="20" t="s">
        <v>299</v>
      </c>
      <c r="J31" s="29" t="s">
        <v>364</v>
      </c>
    </row>
    <row r="32" ht="42" customHeight="1" spans="1:10">
      <c r="A32" s="136" t="s">
        <v>275</v>
      </c>
      <c r="B32" s="20" t="s">
        <v>362</v>
      </c>
      <c r="C32" s="20" t="s">
        <v>293</v>
      </c>
      <c r="D32" s="20" t="s">
        <v>294</v>
      </c>
      <c r="E32" s="29" t="s">
        <v>367</v>
      </c>
      <c r="F32" s="20" t="s">
        <v>302</v>
      </c>
      <c r="G32" s="29" t="s">
        <v>368</v>
      </c>
      <c r="H32" s="20" t="s">
        <v>298</v>
      </c>
      <c r="I32" s="20" t="s">
        <v>299</v>
      </c>
      <c r="J32" s="29" t="s">
        <v>364</v>
      </c>
    </row>
    <row r="33" ht="42" customHeight="1" spans="1:10">
      <c r="A33" s="136" t="s">
        <v>275</v>
      </c>
      <c r="B33" s="20" t="s">
        <v>362</v>
      </c>
      <c r="C33" s="20" t="s">
        <v>293</v>
      </c>
      <c r="D33" s="20" t="s">
        <v>294</v>
      </c>
      <c r="E33" s="29" t="s">
        <v>369</v>
      </c>
      <c r="F33" s="20" t="s">
        <v>296</v>
      </c>
      <c r="G33" s="29" t="s">
        <v>370</v>
      </c>
      <c r="H33" s="20" t="s">
        <v>371</v>
      </c>
      <c r="I33" s="20" t="s">
        <v>299</v>
      </c>
      <c r="J33" s="29" t="s">
        <v>364</v>
      </c>
    </row>
    <row r="34" ht="42" customHeight="1" spans="1:10">
      <c r="A34" s="136" t="s">
        <v>275</v>
      </c>
      <c r="B34" s="20" t="s">
        <v>362</v>
      </c>
      <c r="C34" s="20" t="s">
        <v>293</v>
      </c>
      <c r="D34" s="20" t="s">
        <v>294</v>
      </c>
      <c r="E34" s="29" t="s">
        <v>372</v>
      </c>
      <c r="F34" s="20" t="s">
        <v>302</v>
      </c>
      <c r="G34" s="29" t="s">
        <v>297</v>
      </c>
      <c r="H34" s="20" t="s">
        <v>298</v>
      </c>
      <c r="I34" s="20" t="s">
        <v>299</v>
      </c>
      <c r="J34" s="29" t="s">
        <v>364</v>
      </c>
    </row>
    <row r="35" ht="42" customHeight="1" spans="1:10">
      <c r="A35" s="136" t="s">
        <v>275</v>
      </c>
      <c r="B35" s="20" t="s">
        <v>362</v>
      </c>
      <c r="C35" s="20" t="s">
        <v>293</v>
      </c>
      <c r="D35" s="20" t="s">
        <v>294</v>
      </c>
      <c r="E35" s="29" t="s">
        <v>373</v>
      </c>
      <c r="F35" s="20" t="s">
        <v>302</v>
      </c>
      <c r="G35" s="29" t="s">
        <v>374</v>
      </c>
      <c r="H35" s="20" t="s">
        <v>298</v>
      </c>
      <c r="I35" s="20" t="s">
        <v>299</v>
      </c>
      <c r="J35" s="29" t="s">
        <v>364</v>
      </c>
    </row>
    <row r="36" ht="42" customHeight="1" spans="1:10">
      <c r="A36" s="136" t="s">
        <v>275</v>
      </c>
      <c r="B36" s="20" t="s">
        <v>362</v>
      </c>
      <c r="C36" s="20" t="s">
        <v>293</v>
      </c>
      <c r="D36" s="20" t="s">
        <v>294</v>
      </c>
      <c r="E36" s="29" t="s">
        <v>375</v>
      </c>
      <c r="F36" s="20" t="s">
        <v>296</v>
      </c>
      <c r="G36" s="29" t="s">
        <v>297</v>
      </c>
      <c r="H36" s="20" t="s">
        <v>298</v>
      </c>
      <c r="I36" s="20" t="s">
        <v>299</v>
      </c>
      <c r="J36" s="29" t="s">
        <v>364</v>
      </c>
    </row>
    <row r="37" ht="42" customHeight="1" spans="1:10">
      <c r="A37" s="136" t="s">
        <v>275</v>
      </c>
      <c r="B37" s="20" t="s">
        <v>362</v>
      </c>
      <c r="C37" s="20" t="s">
        <v>293</v>
      </c>
      <c r="D37" s="20" t="s">
        <v>307</v>
      </c>
      <c r="E37" s="29" t="s">
        <v>376</v>
      </c>
      <c r="F37" s="20" t="s">
        <v>296</v>
      </c>
      <c r="G37" s="29" t="s">
        <v>377</v>
      </c>
      <c r="H37" s="20" t="s">
        <v>311</v>
      </c>
      <c r="I37" s="20" t="s">
        <v>299</v>
      </c>
      <c r="J37" s="29" t="s">
        <v>364</v>
      </c>
    </row>
    <row r="38" ht="42" customHeight="1" spans="1:10">
      <c r="A38" s="136" t="s">
        <v>275</v>
      </c>
      <c r="B38" s="20" t="s">
        <v>362</v>
      </c>
      <c r="C38" s="20" t="s">
        <v>293</v>
      </c>
      <c r="D38" s="20" t="s">
        <v>307</v>
      </c>
      <c r="E38" s="29" t="s">
        <v>378</v>
      </c>
      <c r="F38" s="20" t="s">
        <v>302</v>
      </c>
      <c r="G38" s="29" t="s">
        <v>332</v>
      </c>
      <c r="H38" s="20" t="s">
        <v>311</v>
      </c>
      <c r="I38" s="20" t="s">
        <v>299</v>
      </c>
      <c r="J38" s="29" t="s">
        <v>364</v>
      </c>
    </row>
    <row r="39" ht="42" customHeight="1" spans="1:10">
      <c r="A39" s="136" t="s">
        <v>275</v>
      </c>
      <c r="B39" s="20" t="s">
        <v>362</v>
      </c>
      <c r="C39" s="20" t="s">
        <v>293</v>
      </c>
      <c r="D39" s="20" t="s">
        <v>307</v>
      </c>
      <c r="E39" s="29" t="s">
        <v>379</v>
      </c>
      <c r="F39" s="20" t="s">
        <v>296</v>
      </c>
      <c r="G39" s="29" t="s">
        <v>380</v>
      </c>
      <c r="H39" s="20" t="s">
        <v>311</v>
      </c>
      <c r="I39" s="20" t="s">
        <v>299</v>
      </c>
      <c r="J39" s="29" t="s">
        <v>364</v>
      </c>
    </row>
    <row r="40" ht="42" customHeight="1" spans="1:10">
      <c r="A40" s="136" t="s">
        <v>275</v>
      </c>
      <c r="B40" s="20" t="s">
        <v>362</v>
      </c>
      <c r="C40" s="20" t="s">
        <v>293</v>
      </c>
      <c r="D40" s="20" t="s">
        <v>313</v>
      </c>
      <c r="E40" s="29" t="s">
        <v>381</v>
      </c>
      <c r="F40" s="20" t="s">
        <v>302</v>
      </c>
      <c r="G40" s="29" t="s">
        <v>315</v>
      </c>
      <c r="H40" s="20" t="s">
        <v>316</v>
      </c>
      <c r="I40" s="20" t="s">
        <v>299</v>
      </c>
      <c r="J40" s="29" t="s">
        <v>364</v>
      </c>
    </row>
    <row r="41" ht="42" customHeight="1" spans="1:10">
      <c r="A41" s="136" t="s">
        <v>275</v>
      </c>
      <c r="B41" s="20" t="s">
        <v>362</v>
      </c>
      <c r="C41" s="20" t="s">
        <v>317</v>
      </c>
      <c r="D41" s="20" t="s">
        <v>318</v>
      </c>
      <c r="E41" s="29" t="s">
        <v>382</v>
      </c>
      <c r="F41" s="20" t="s">
        <v>302</v>
      </c>
      <c r="G41" s="29" t="s">
        <v>382</v>
      </c>
      <c r="H41" s="20" t="s">
        <v>311</v>
      </c>
      <c r="I41" s="20" t="s">
        <v>326</v>
      </c>
      <c r="J41" s="29" t="s">
        <v>382</v>
      </c>
    </row>
    <row r="42" ht="42" customHeight="1" spans="1:10">
      <c r="A42" s="136" t="s">
        <v>275</v>
      </c>
      <c r="B42" s="20" t="s">
        <v>362</v>
      </c>
      <c r="C42" s="20" t="s">
        <v>322</v>
      </c>
      <c r="D42" s="20" t="s">
        <v>323</v>
      </c>
      <c r="E42" s="29" t="s">
        <v>337</v>
      </c>
      <c r="F42" s="20" t="s">
        <v>296</v>
      </c>
      <c r="G42" s="29" t="s">
        <v>380</v>
      </c>
      <c r="H42" s="20" t="s">
        <v>311</v>
      </c>
      <c r="I42" s="20" t="s">
        <v>299</v>
      </c>
      <c r="J42" s="29" t="s">
        <v>383</v>
      </c>
    </row>
    <row r="43" ht="42" customHeight="1" spans="1:10">
      <c r="A43" s="136" t="s">
        <v>267</v>
      </c>
      <c r="B43" s="20" t="s">
        <v>384</v>
      </c>
      <c r="C43" s="20" t="s">
        <v>293</v>
      </c>
      <c r="D43" s="20" t="s">
        <v>294</v>
      </c>
      <c r="E43" s="29" t="s">
        <v>385</v>
      </c>
      <c r="F43" s="20" t="s">
        <v>302</v>
      </c>
      <c r="G43" s="29" t="s">
        <v>386</v>
      </c>
      <c r="H43" s="20" t="s">
        <v>298</v>
      </c>
      <c r="I43" s="20" t="s">
        <v>299</v>
      </c>
      <c r="J43" s="29" t="s">
        <v>387</v>
      </c>
    </row>
    <row r="44" ht="42" customHeight="1" spans="1:10">
      <c r="A44" s="136" t="s">
        <v>267</v>
      </c>
      <c r="B44" s="20" t="s">
        <v>384</v>
      </c>
      <c r="C44" s="20" t="s">
        <v>293</v>
      </c>
      <c r="D44" s="20" t="s">
        <v>294</v>
      </c>
      <c r="E44" s="29" t="s">
        <v>388</v>
      </c>
      <c r="F44" s="20" t="s">
        <v>296</v>
      </c>
      <c r="G44" s="29" t="s">
        <v>83</v>
      </c>
      <c r="H44" s="20" t="s">
        <v>298</v>
      </c>
      <c r="I44" s="20" t="s">
        <v>299</v>
      </c>
      <c r="J44" s="29" t="s">
        <v>387</v>
      </c>
    </row>
    <row r="45" ht="42" customHeight="1" spans="1:10">
      <c r="A45" s="136" t="s">
        <v>267</v>
      </c>
      <c r="B45" s="20" t="s">
        <v>384</v>
      </c>
      <c r="C45" s="20" t="s">
        <v>293</v>
      </c>
      <c r="D45" s="20" t="s">
        <v>307</v>
      </c>
      <c r="E45" s="29" t="s">
        <v>389</v>
      </c>
      <c r="F45" s="20" t="s">
        <v>296</v>
      </c>
      <c r="G45" s="29" t="s">
        <v>345</v>
      </c>
      <c r="H45" s="20" t="s">
        <v>311</v>
      </c>
      <c r="I45" s="20" t="s">
        <v>299</v>
      </c>
      <c r="J45" s="29" t="s">
        <v>387</v>
      </c>
    </row>
    <row r="46" ht="42" customHeight="1" spans="1:10">
      <c r="A46" s="136" t="s">
        <v>267</v>
      </c>
      <c r="B46" s="20" t="s">
        <v>384</v>
      </c>
      <c r="C46" s="20" t="s">
        <v>293</v>
      </c>
      <c r="D46" s="20" t="s">
        <v>313</v>
      </c>
      <c r="E46" s="29" t="s">
        <v>390</v>
      </c>
      <c r="F46" s="20" t="s">
        <v>309</v>
      </c>
      <c r="G46" s="29" t="s">
        <v>315</v>
      </c>
      <c r="H46" s="20" t="s">
        <v>316</v>
      </c>
      <c r="I46" s="20" t="s">
        <v>299</v>
      </c>
      <c r="J46" s="29" t="s">
        <v>387</v>
      </c>
    </row>
    <row r="47" ht="42" customHeight="1" spans="1:10">
      <c r="A47" s="136" t="s">
        <v>267</v>
      </c>
      <c r="B47" s="20" t="s">
        <v>384</v>
      </c>
      <c r="C47" s="20" t="s">
        <v>317</v>
      </c>
      <c r="D47" s="20" t="s">
        <v>334</v>
      </c>
      <c r="E47" s="29" t="s">
        <v>391</v>
      </c>
      <c r="F47" s="20" t="s">
        <v>296</v>
      </c>
      <c r="G47" s="29" t="s">
        <v>360</v>
      </c>
      <c r="H47" s="20" t="s">
        <v>311</v>
      </c>
      <c r="I47" s="20" t="s">
        <v>299</v>
      </c>
      <c r="J47" s="29" t="s">
        <v>387</v>
      </c>
    </row>
    <row r="48" ht="42" customHeight="1" spans="1:10">
      <c r="A48" s="136" t="s">
        <v>267</v>
      </c>
      <c r="B48" s="20" t="s">
        <v>384</v>
      </c>
      <c r="C48" s="20" t="s">
        <v>317</v>
      </c>
      <c r="D48" s="20" t="s">
        <v>392</v>
      </c>
      <c r="E48" s="29" t="s">
        <v>393</v>
      </c>
      <c r="F48" s="20" t="s">
        <v>302</v>
      </c>
      <c r="G48" s="29" t="s">
        <v>394</v>
      </c>
      <c r="H48" s="20" t="s">
        <v>321</v>
      </c>
      <c r="I48" s="20" t="s">
        <v>326</v>
      </c>
      <c r="J48" s="29" t="s">
        <v>387</v>
      </c>
    </row>
    <row r="49" ht="42" customHeight="1" spans="1:10">
      <c r="A49" s="136" t="s">
        <v>267</v>
      </c>
      <c r="B49" s="20" t="s">
        <v>384</v>
      </c>
      <c r="C49" s="20" t="s">
        <v>322</v>
      </c>
      <c r="D49" s="20" t="s">
        <v>323</v>
      </c>
      <c r="E49" s="29" t="s">
        <v>337</v>
      </c>
      <c r="F49" s="20" t="s">
        <v>302</v>
      </c>
      <c r="G49" s="29" t="s">
        <v>395</v>
      </c>
      <c r="H49" s="20" t="s">
        <v>311</v>
      </c>
      <c r="I49" s="20" t="s">
        <v>326</v>
      </c>
      <c r="J49" s="29" t="s">
        <v>396</v>
      </c>
    </row>
  </sheetData>
  <mergeCells count="12">
    <mergeCell ref="A2:J2"/>
    <mergeCell ref="A3:H3"/>
    <mergeCell ref="A8:A16"/>
    <mergeCell ref="A17:A22"/>
    <mergeCell ref="A23:A28"/>
    <mergeCell ref="A29:A42"/>
    <mergeCell ref="A43:A49"/>
    <mergeCell ref="B8:B16"/>
    <mergeCell ref="B17:B22"/>
    <mergeCell ref="B23:B28"/>
    <mergeCell ref="B29:B42"/>
    <mergeCell ref="B43:B49"/>
  </mergeCells>
  <printOptions horizontalCentered="1"/>
  <pageMargins left="0.96" right="0.96" top="0.72" bottom="0.72"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1"/>
  <sheetViews>
    <sheetView showZeros="0" workbookViewId="0">
      <selection activeCell="A14" sqref="A14"/>
    </sheetView>
  </sheetViews>
  <sheetFormatPr defaultColWidth="9.13888888888889" defaultRowHeight="14.25" customHeight="1" outlineLevelCol="5"/>
  <cols>
    <col min="1" max="1" width="32.1388888888889" customWidth="1"/>
    <col min="2" max="2" width="20.712962962963" customWidth="1"/>
    <col min="3" max="3" width="32.1388888888889" customWidth="1"/>
    <col min="4" max="4" width="27.712962962963" customWidth="1"/>
    <col min="5" max="6" width="36.712962962963" customWidth="1"/>
  </cols>
  <sheetData>
    <row r="1" ht="12" customHeight="1" spans="1:6">
      <c r="A1" s="120">
        <v>1</v>
      </c>
      <c r="B1" s="121">
        <v>0</v>
      </c>
      <c r="C1" s="120">
        <v>1</v>
      </c>
      <c r="D1" s="122"/>
      <c r="E1" s="122"/>
      <c r="F1" s="119" t="s">
        <v>397</v>
      </c>
    </row>
    <row r="2" ht="42" customHeight="1" spans="1:6">
      <c r="A2" s="123" t="str">
        <f>"2025"&amp;"年部门政府性基金预算支出预算表"</f>
        <v>2025年部门政府性基金预算支出预算表</v>
      </c>
      <c r="B2" s="123" t="s">
        <v>398</v>
      </c>
      <c r="C2" s="124"/>
      <c r="D2" s="125"/>
      <c r="E2" s="125"/>
      <c r="F2" s="125"/>
    </row>
    <row r="3" ht="13.5" customHeight="1" spans="1:6">
      <c r="A3" s="4" t="str">
        <f>"单位名称："&amp;"昆明市归国华侨联合会"</f>
        <v>单位名称：昆明市归国华侨联合会</v>
      </c>
      <c r="B3" s="4" t="s">
        <v>399</v>
      </c>
      <c r="C3" s="120"/>
      <c r="D3" s="122"/>
      <c r="E3" s="122"/>
      <c r="F3" s="119" t="s">
        <v>1</v>
      </c>
    </row>
    <row r="4" ht="19.5" customHeight="1" spans="1:6">
      <c r="A4" s="126" t="s">
        <v>182</v>
      </c>
      <c r="B4" s="127" t="s">
        <v>73</v>
      </c>
      <c r="C4" s="126" t="s">
        <v>74</v>
      </c>
      <c r="D4" s="10" t="s">
        <v>400</v>
      </c>
      <c r="E4" s="11"/>
      <c r="F4" s="12"/>
    </row>
    <row r="5" ht="18.75" customHeight="1" spans="1:6">
      <c r="A5" s="128"/>
      <c r="B5" s="129"/>
      <c r="C5" s="128"/>
      <c r="D5" s="15" t="s">
        <v>55</v>
      </c>
      <c r="E5" s="10" t="s">
        <v>76</v>
      </c>
      <c r="F5" s="15" t="s">
        <v>77</v>
      </c>
    </row>
    <row r="6" ht="18.75" customHeight="1" spans="1:6">
      <c r="A6" s="67">
        <v>1</v>
      </c>
      <c r="B6" s="130" t="s">
        <v>84</v>
      </c>
      <c r="C6" s="67">
        <v>3</v>
      </c>
      <c r="D6" s="131">
        <v>4</v>
      </c>
      <c r="E6" s="131">
        <v>5</v>
      </c>
      <c r="F6" s="131">
        <v>6</v>
      </c>
    </row>
    <row r="7" ht="21" customHeight="1" spans="1:6">
      <c r="A7" s="20"/>
      <c r="B7" s="20"/>
      <c r="C7" s="20"/>
      <c r="D7" s="79"/>
      <c r="E7" s="79"/>
      <c r="F7" s="79"/>
    </row>
    <row r="8" ht="21" customHeight="1" spans="1:6">
      <c r="A8" s="20"/>
      <c r="B8" s="20"/>
      <c r="C8" s="20"/>
      <c r="D8" s="79"/>
      <c r="E8" s="79"/>
      <c r="F8" s="79"/>
    </row>
    <row r="9" ht="18.75" customHeight="1" spans="1:6">
      <c r="A9" s="132" t="s">
        <v>172</v>
      </c>
      <c r="B9" s="132" t="s">
        <v>172</v>
      </c>
      <c r="C9" s="133" t="s">
        <v>172</v>
      </c>
      <c r="D9" s="79"/>
      <c r="E9" s="79"/>
      <c r="F9" s="79"/>
    </row>
    <row r="11" customHeight="1" spans="1:1">
      <c r="A11" t="s">
        <v>401</v>
      </c>
    </row>
  </sheetData>
  <mergeCells count="7">
    <mergeCell ref="A2:F2"/>
    <mergeCell ref="A3:C3"/>
    <mergeCell ref="D4:F4"/>
    <mergeCell ref="A9:C9"/>
    <mergeCell ref="A4:A5"/>
    <mergeCell ref="B4:B5"/>
    <mergeCell ref="C4:C5"/>
  </mergeCells>
  <printOptions horizontalCentered="1"/>
  <pageMargins left="0.37" right="0.37" top="0.56" bottom="0.56" header="0.48" footer="0.48"/>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3"/>
  <sheetViews>
    <sheetView showZeros="0" workbookViewId="0">
      <selection activeCell="A1" sqref="A1"/>
    </sheetView>
  </sheetViews>
  <sheetFormatPr defaultColWidth="9.13888888888889" defaultRowHeight="14.25" customHeight="1"/>
  <cols>
    <col min="1" max="2" width="32.5740740740741" customWidth="1"/>
    <col min="3" max="3" width="41.1388888888889" customWidth="1"/>
    <col min="4" max="4" width="21.712962962963" customWidth="1"/>
    <col min="5" max="5" width="35.2777777777778" customWidth="1"/>
    <col min="6" max="6" width="7.71296296296296" customWidth="1"/>
    <col min="7" max="7" width="11.1388888888889" customWidth="1"/>
    <col min="8" max="8" width="13.2777777777778" customWidth="1"/>
    <col min="9" max="18" width="20" customWidth="1"/>
    <col min="19" max="19" width="19.8518518518519" customWidth="1"/>
  </cols>
  <sheetData>
    <row r="1" ht="15.75" customHeight="1" spans="2:19">
      <c r="B1" s="83"/>
      <c r="C1" s="83"/>
      <c r="R1" s="2"/>
      <c r="S1" s="2" t="s">
        <v>402</v>
      </c>
    </row>
    <row r="2" ht="41.25" customHeight="1" spans="1:19">
      <c r="A2" s="72" t="str">
        <f>"2025"&amp;"年部门政府采购预算表"</f>
        <v>2025年部门政府采购预算表</v>
      </c>
      <c r="B2" s="65"/>
      <c r="C2" s="65"/>
      <c r="D2" s="3"/>
      <c r="E2" s="3"/>
      <c r="F2" s="3"/>
      <c r="G2" s="3"/>
      <c r="H2" s="3"/>
      <c r="I2" s="3"/>
      <c r="J2" s="3"/>
      <c r="K2" s="3"/>
      <c r="L2" s="3"/>
      <c r="M2" s="65"/>
      <c r="N2" s="3"/>
      <c r="O2" s="3"/>
      <c r="P2" s="65"/>
      <c r="Q2" s="3"/>
      <c r="R2" s="65"/>
      <c r="S2" s="65"/>
    </row>
    <row r="3" ht="18.75" customHeight="1" spans="1:19">
      <c r="A3" s="110" t="str">
        <f>"单位名称："&amp;"昆明市归国华侨联合会"</f>
        <v>单位名称：昆明市归国华侨联合会</v>
      </c>
      <c r="B3" s="85"/>
      <c r="C3" s="85"/>
      <c r="D3" s="6"/>
      <c r="E3" s="6"/>
      <c r="F3" s="6"/>
      <c r="G3" s="6"/>
      <c r="H3" s="6"/>
      <c r="I3" s="6"/>
      <c r="J3" s="6"/>
      <c r="K3" s="6"/>
      <c r="L3" s="6"/>
      <c r="R3" s="7"/>
      <c r="S3" s="119" t="s">
        <v>1</v>
      </c>
    </row>
    <row r="4" ht="15.75" customHeight="1" spans="1:19">
      <c r="A4" s="9" t="s">
        <v>181</v>
      </c>
      <c r="B4" s="86" t="s">
        <v>182</v>
      </c>
      <c r="C4" s="86" t="s">
        <v>403</v>
      </c>
      <c r="D4" s="87" t="s">
        <v>404</v>
      </c>
      <c r="E4" s="87" t="s">
        <v>405</v>
      </c>
      <c r="F4" s="87" t="s">
        <v>406</v>
      </c>
      <c r="G4" s="87" t="s">
        <v>407</v>
      </c>
      <c r="H4" s="87" t="s">
        <v>408</v>
      </c>
      <c r="I4" s="100" t="s">
        <v>189</v>
      </c>
      <c r="J4" s="100"/>
      <c r="K4" s="100"/>
      <c r="L4" s="100"/>
      <c r="M4" s="101"/>
      <c r="N4" s="100"/>
      <c r="O4" s="100"/>
      <c r="P4" s="80"/>
      <c r="Q4" s="100"/>
      <c r="R4" s="101"/>
      <c r="S4" s="81"/>
    </row>
    <row r="5" ht="17.25" customHeight="1" spans="1:19">
      <c r="A5" s="14"/>
      <c r="B5" s="88"/>
      <c r="C5" s="88"/>
      <c r="D5" s="89"/>
      <c r="E5" s="89"/>
      <c r="F5" s="89"/>
      <c r="G5" s="89"/>
      <c r="H5" s="89"/>
      <c r="I5" s="89" t="s">
        <v>55</v>
      </c>
      <c r="J5" s="89" t="s">
        <v>58</v>
      </c>
      <c r="K5" s="89" t="s">
        <v>409</v>
      </c>
      <c r="L5" s="89" t="s">
        <v>410</v>
      </c>
      <c r="M5" s="102" t="s">
        <v>411</v>
      </c>
      <c r="N5" s="103" t="s">
        <v>412</v>
      </c>
      <c r="O5" s="103"/>
      <c r="P5" s="108"/>
      <c r="Q5" s="103"/>
      <c r="R5" s="109"/>
      <c r="S5" s="90"/>
    </row>
    <row r="6" ht="54" customHeight="1" spans="1:19">
      <c r="A6" s="17"/>
      <c r="B6" s="90"/>
      <c r="C6" s="90"/>
      <c r="D6" s="91"/>
      <c r="E6" s="91"/>
      <c r="F6" s="91"/>
      <c r="G6" s="91"/>
      <c r="H6" s="91"/>
      <c r="I6" s="91"/>
      <c r="J6" s="91" t="s">
        <v>57</v>
      </c>
      <c r="K6" s="91"/>
      <c r="L6" s="91"/>
      <c r="M6" s="104"/>
      <c r="N6" s="91" t="s">
        <v>57</v>
      </c>
      <c r="O6" s="91" t="s">
        <v>64</v>
      </c>
      <c r="P6" s="90" t="s">
        <v>65</v>
      </c>
      <c r="Q6" s="91" t="s">
        <v>66</v>
      </c>
      <c r="R6" s="104" t="s">
        <v>67</v>
      </c>
      <c r="S6" s="90" t="s">
        <v>68</v>
      </c>
    </row>
    <row r="7" ht="18" customHeight="1" spans="1:19">
      <c r="A7" s="111">
        <v>1</v>
      </c>
      <c r="B7" s="111" t="s">
        <v>84</v>
      </c>
      <c r="C7" s="112">
        <v>3</v>
      </c>
      <c r="D7" s="112">
        <v>4</v>
      </c>
      <c r="E7" s="111">
        <v>5</v>
      </c>
      <c r="F7" s="111">
        <v>6</v>
      </c>
      <c r="G7" s="111">
        <v>7</v>
      </c>
      <c r="H7" s="111">
        <v>8</v>
      </c>
      <c r="I7" s="111">
        <v>9</v>
      </c>
      <c r="J7" s="111">
        <v>10</v>
      </c>
      <c r="K7" s="111">
        <v>11</v>
      </c>
      <c r="L7" s="111">
        <v>12</v>
      </c>
      <c r="M7" s="111">
        <v>13</v>
      </c>
      <c r="N7" s="111">
        <v>14</v>
      </c>
      <c r="O7" s="111">
        <v>15</v>
      </c>
      <c r="P7" s="111">
        <v>16</v>
      </c>
      <c r="Q7" s="111">
        <v>17</v>
      </c>
      <c r="R7" s="111">
        <v>18</v>
      </c>
      <c r="S7" s="111">
        <v>19</v>
      </c>
    </row>
    <row r="8" ht="21" customHeight="1" spans="1:19">
      <c r="A8" s="92" t="s">
        <v>70</v>
      </c>
      <c r="B8" s="93" t="s">
        <v>70</v>
      </c>
      <c r="C8" s="93" t="s">
        <v>269</v>
      </c>
      <c r="D8" s="94" t="s">
        <v>413</v>
      </c>
      <c r="E8" s="94" t="s">
        <v>414</v>
      </c>
      <c r="F8" s="94" t="s">
        <v>415</v>
      </c>
      <c r="G8" s="113">
        <v>1</v>
      </c>
      <c r="H8" s="79">
        <v>25000</v>
      </c>
      <c r="I8" s="79">
        <v>25000</v>
      </c>
      <c r="J8" s="79">
        <v>25000</v>
      </c>
      <c r="K8" s="79"/>
      <c r="L8" s="79"/>
      <c r="M8" s="79"/>
      <c r="N8" s="79"/>
      <c r="O8" s="79"/>
      <c r="P8" s="79"/>
      <c r="Q8" s="79"/>
      <c r="R8" s="79"/>
      <c r="S8" s="79"/>
    </row>
    <row r="9" ht="21" customHeight="1" spans="1:19">
      <c r="A9" s="92" t="s">
        <v>70</v>
      </c>
      <c r="B9" s="93" t="s">
        <v>70</v>
      </c>
      <c r="C9" s="93" t="s">
        <v>235</v>
      </c>
      <c r="D9" s="94" t="s">
        <v>416</v>
      </c>
      <c r="E9" s="94" t="s">
        <v>417</v>
      </c>
      <c r="F9" s="94" t="s">
        <v>415</v>
      </c>
      <c r="G9" s="113">
        <v>1</v>
      </c>
      <c r="H9" s="79">
        <v>2500</v>
      </c>
      <c r="I9" s="79">
        <v>2500</v>
      </c>
      <c r="J9" s="79">
        <v>2500</v>
      </c>
      <c r="K9" s="79"/>
      <c r="L9" s="79"/>
      <c r="M9" s="79"/>
      <c r="N9" s="79"/>
      <c r="O9" s="79"/>
      <c r="P9" s="79"/>
      <c r="Q9" s="79"/>
      <c r="R9" s="79"/>
      <c r="S9" s="79"/>
    </row>
    <row r="10" ht="21" customHeight="1" spans="1:19">
      <c r="A10" s="92" t="s">
        <v>70</v>
      </c>
      <c r="B10" s="93" t="s">
        <v>70</v>
      </c>
      <c r="C10" s="93" t="s">
        <v>275</v>
      </c>
      <c r="D10" s="94" t="s">
        <v>418</v>
      </c>
      <c r="E10" s="94" t="s">
        <v>419</v>
      </c>
      <c r="F10" s="94" t="s">
        <v>415</v>
      </c>
      <c r="G10" s="113">
        <v>1</v>
      </c>
      <c r="H10" s="79">
        <v>9824</v>
      </c>
      <c r="I10" s="79">
        <v>9824</v>
      </c>
      <c r="J10" s="79">
        <v>9824</v>
      </c>
      <c r="K10" s="79"/>
      <c r="L10" s="79"/>
      <c r="M10" s="79"/>
      <c r="N10" s="79"/>
      <c r="O10" s="79"/>
      <c r="P10" s="79"/>
      <c r="Q10" s="79"/>
      <c r="R10" s="79"/>
      <c r="S10" s="79"/>
    </row>
    <row r="11" ht="21" customHeight="1" spans="1:19">
      <c r="A11" s="92" t="s">
        <v>70</v>
      </c>
      <c r="B11" s="93" t="s">
        <v>70</v>
      </c>
      <c r="C11" s="93" t="s">
        <v>281</v>
      </c>
      <c r="D11" s="94" t="s">
        <v>420</v>
      </c>
      <c r="E11" s="94" t="s">
        <v>419</v>
      </c>
      <c r="F11" s="94" t="s">
        <v>415</v>
      </c>
      <c r="G11" s="113">
        <v>1</v>
      </c>
      <c r="H11" s="79">
        <v>20000</v>
      </c>
      <c r="I11" s="79">
        <v>20000</v>
      </c>
      <c r="J11" s="79">
        <v>20000</v>
      </c>
      <c r="K11" s="79"/>
      <c r="L11" s="79"/>
      <c r="M11" s="79"/>
      <c r="N11" s="79"/>
      <c r="O11" s="79"/>
      <c r="P11" s="79"/>
      <c r="Q11" s="79"/>
      <c r="R11" s="79"/>
      <c r="S11" s="79"/>
    </row>
    <row r="12" ht="21" customHeight="1" spans="1:19">
      <c r="A12" s="95" t="s">
        <v>172</v>
      </c>
      <c r="B12" s="96"/>
      <c r="C12" s="96"/>
      <c r="D12" s="97"/>
      <c r="E12" s="97"/>
      <c r="F12" s="97"/>
      <c r="G12" s="114"/>
      <c r="H12" s="79">
        <v>57324</v>
      </c>
      <c r="I12" s="79">
        <v>57324</v>
      </c>
      <c r="J12" s="79">
        <v>57324</v>
      </c>
      <c r="K12" s="79"/>
      <c r="L12" s="79"/>
      <c r="M12" s="79"/>
      <c r="N12" s="79"/>
      <c r="O12" s="79"/>
      <c r="P12" s="79"/>
      <c r="Q12" s="79"/>
      <c r="R12" s="79"/>
      <c r="S12" s="79"/>
    </row>
    <row r="13" ht="21" customHeight="1" spans="1:19">
      <c r="A13" s="115" t="s">
        <v>421</v>
      </c>
      <c r="B13" s="116"/>
      <c r="C13" s="116"/>
      <c r="D13" s="115"/>
      <c r="E13" s="115"/>
      <c r="F13" s="115"/>
      <c r="G13" s="117"/>
      <c r="H13" s="118"/>
      <c r="I13" s="118"/>
      <c r="J13" s="118"/>
      <c r="K13" s="118"/>
      <c r="L13" s="118"/>
      <c r="M13" s="118"/>
      <c r="N13" s="118"/>
      <c r="O13" s="118"/>
      <c r="P13" s="118"/>
      <c r="Q13" s="118"/>
      <c r="R13" s="118"/>
      <c r="S13" s="118"/>
    </row>
  </sheetData>
  <mergeCells count="19">
    <mergeCell ref="A2:S2"/>
    <mergeCell ref="A3:H3"/>
    <mergeCell ref="I4:S4"/>
    <mergeCell ref="N5:S5"/>
    <mergeCell ref="A12:G12"/>
    <mergeCell ref="A13:S13"/>
    <mergeCell ref="A4:A6"/>
    <mergeCell ref="B4:B6"/>
    <mergeCell ref="C4:C6"/>
    <mergeCell ref="D4:D6"/>
    <mergeCell ref="E4:E6"/>
    <mergeCell ref="F4:F6"/>
    <mergeCell ref="G4:G6"/>
    <mergeCell ref="H4:H6"/>
    <mergeCell ref="I5:I6"/>
    <mergeCell ref="J5:J6"/>
    <mergeCell ref="K5:K6"/>
    <mergeCell ref="L5:L6"/>
    <mergeCell ref="M5:M6"/>
  </mergeCells>
  <printOptions horizontalCentered="1"/>
  <pageMargins left="0.96" right="0.96" top="0.72" bottom="0.72"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16"/>
  <sheetViews>
    <sheetView showZeros="0" topLeftCell="F1" workbookViewId="0">
      <selection activeCell="A1" sqref="A1"/>
    </sheetView>
  </sheetViews>
  <sheetFormatPr defaultColWidth="9.13888888888889" defaultRowHeight="14.25" customHeight="1"/>
  <cols>
    <col min="1" max="5" width="39.1388888888889" customWidth="1"/>
    <col min="6" max="6" width="27.5740740740741" customWidth="1"/>
    <col min="7" max="7" width="28.5740740740741" customWidth="1"/>
    <col min="8" max="8" width="28.1388888888889" customWidth="1"/>
    <col min="9" max="9" width="39.1388888888889" customWidth="1"/>
    <col min="10" max="18" width="20.4259259259259" customWidth="1"/>
    <col min="19" max="20" width="20.2777777777778" customWidth="1"/>
  </cols>
  <sheetData>
    <row r="1" ht="16.5" customHeight="1" spans="1:20">
      <c r="A1" s="76"/>
      <c r="B1" s="83"/>
      <c r="C1" s="83"/>
      <c r="D1" s="83"/>
      <c r="E1" s="83"/>
      <c r="F1" s="83"/>
      <c r="G1" s="83"/>
      <c r="H1" s="76"/>
      <c r="I1" s="76"/>
      <c r="J1" s="76"/>
      <c r="K1" s="76"/>
      <c r="L1" s="76"/>
      <c r="M1" s="76"/>
      <c r="N1" s="98"/>
      <c r="O1" s="76"/>
      <c r="P1" s="76"/>
      <c r="Q1" s="83"/>
      <c r="R1" s="76"/>
      <c r="S1" s="106"/>
      <c r="T1" s="106" t="s">
        <v>422</v>
      </c>
    </row>
    <row r="2" ht="41.25" customHeight="1" spans="1:20">
      <c r="A2" s="72" t="str">
        <f>"2025"&amp;"年部门政府购买服务预算表"</f>
        <v>2025年部门政府购买服务预算表</v>
      </c>
      <c r="B2" s="65"/>
      <c r="C2" s="65"/>
      <c r="D2" s="65"/>
      <c r="E2" s="65"/>
      <c r="F2" s="65"/>
      <c r="G2" s="65"/>
      <c r="H2" s="84"/>
      <c r="I2" s="84"/>
      <c r="J2" s="84"/>
      <c r="K2" s="84"/>
      <c r="L2" s="84"/>
      <c r="M2" s="84"/>
      <c r="N2" s="99"/>
      <c r="O2" s="84"/>
      <c r="P2" s="84"/>
      <c r="Q2" s="65"/>
      <c r="R2" s="84"/>
      <c r="S2" s="99"/>
      <c r="T2" s="65"/>
    </row>
    <row r="3" ht="22.5" customHeight="1" spans="1:20">
      <c r="A3" s="73" t="str">
        <f>"单位名称："&amp;"昆明市归国华侨联合会"</f>
        <v>单位名称：昆明市归国华侨联合会</v>
      </c>
      <c r="B3" s="85"/>
      <c r="C3" s="85"/>
      <c r="D3" s="85"/>
      <c r="E3" s="85"/>
      <c r="F3" s="85"/>
      <c r="G3" s="85"/>
      <c r="H3" s="74"/>
      <c r="I3" s="74"/>
      <c r="J3" s="74"/>
      <c r="K3" s="74"/>
      <c r="L3" s="74"/>
      <c r="M3" s="74"/>
      <c r="N3" s="98"/>
      <c r="O3" s="76"/>
      <c r="P3" s="76"/>
      <c r="Q3" s="83"/>
      <c r="R3" s="76"/>
      <c r="S3" s="107"/>
      <c r="T3" s="106" t="s">
        <v>1</v>
      </c>
    </row>
    <row r="4" ht="24" customHeight="1" spans="1:20">
      <c r="A4" s="9" t="s">
        <v>181</v>
      </c>
      <c r="B4" s="86" t="s">
        <v>182</v>
      </c>
      <c r="C4" s="86" t="s">
        <v>403</v>
      </c>
      <c r="D4" s="86" t="s">
        <v>423</v>
      </c>
      <c r="E4" s="86" t="s">
        <v>424</v>
      </c>
      <c r="F4" s="86" t="s">
        <v>425</v>
      </c>
      <c r="G4" s="86" t="s">
        <v>426</v>
      </c>
      <c r="H4" s="87" t="s">
        <v>427</v>
      </c>
      <c r="I4" s="87" t="s">
        <v>428</v>
      </c>
      <c r="J4" s="100" t="s">
        <v>189</v>
      </c>
      <c r="K4" s="100"/>
      <c r="L4" s="100"/>
      <c r="M4" s="100"/>
      <c r="N4" s="101"/>
      <c r="O4" s="100"/>
      <c r="P4" s="100"/>
      <c r="Q4" s="80"/>
      <c r="R4" s="100"/>
      <c r="S4" s="101"/>
      <c r="T4" s="81"/>
    </row>
    <row r="5" ht="24" customHeight="1" spans="1:20">
      <c r="A5" s="14"/>
      <c r="B5" s="88"/>
      <c r="C5" s="88"/>
      <c r="D5" s="88"/>
      <c r="E5" s="88"/>
      <c r="F5" s="88"/>
      <c r="G5" s="88"/>
      <c r="H5" s="89"/>
      <c r="I5" s="89"/>
      <c r="J5" s="89" t="s">
        <v>55</v>
      </c>
      <c r="K5" s="89" t="s">
        <v>58</v>
      </c>
      <c r="L5" s="89" t="s">
        <v>409</v>
      </c>
      <c r="M5" s="89" t="s">
        <v>410</v>
      </c>
      <c r="N5" s="102" t="s">
        <v>411</v>
      </c>
      <c r="O5" s="103" t="s">
        <v>412</v>
      </c>
      <c r="P5" s="103"/>
      <c r="Q5" s="108"/>
      <c r="R5" s="103"/>
      <c r="S5" s="109"/>
      <c r="T5" s="90"/>
    </row>
    <row r="6" ht="54" customHeight="1" spans="1:20">
      <c r="A6" s="17"/>
      <c r="B6" s="90"/>
      <c r="C6" s="90"/>
      <c r="D6" s="90"/>
      <c r="E6" s="90"/>
      <c r="F6" s="90"/>
      <c r="G6" s="90"/>
      <c r="H6" s="91"/>
      <c r="I6" s="91"/>
      <c r="J6" s="91"/>
      <c r="K6" s="91" t="s">
        <v>57</v>
      </c>
      <c r="L6" s="91"/>
      <c r="M6" s="91"/>
      <c r="N6" s="104"/>
      <c r="O6" s="91" t="s">
        <v>57</v>
      </c>
      <c r="P6" s="91" t="s">
        <v>64</v>
      </c>
      <c r="Q6" s="90" t="s">
        <v>65</v>
      </c>
      <c r="R6" s="91" t="s">
        <v>66</v>
      </c>
      <c r="S6" s="104" t="s">
        <v>67</v>
      </c>
      <c r="T6" s="90" t="s">
        <v>68</v>
      </c>
    </row>
    <row r="7" ht="17.25" customHeight="1" spans="1:20">
      <c r="A7" s="18">
        <v>1</v>
      </c>
      <c r="B7" s="90">
        <v>2</v>
      </c>
      <c r="C7" s="18">
        <v>3</v>
      </c>
      <c r="D7" s="18">
        <v>4</v>
      </c>
      <c r="E7" s="90">
        <v>5</v>
      </c>
      <c r="F7" s="18">
        <v>6</v>
      </c>
      <c r="G7" s="18">
        <v>7</v>
      </c>
      <c r="H7" s="90">
        <v>8</v>
      </c>
      <c r="I7" s="18">
        <v>9</v>
      </c>
      <c r="J7" s="18">
        <v>10</v>
      </c>
      <c r="K7" s="90">
        <v>11</v>
      </c>
      <c r="L7" s="18">
        <v>12</v>
      </c>
      <c r="M7" s="18">
        <v>13</v>
      </c>
      <c r="N7" s="90">
        <v>14</v>
      </c>
      <c r="O7" s="18">
        <v>15</v>
      </c>
      <c r="P7" s="18">
        <v>16</v>
      </c>
      <c r="Q7" s="90">
        <v>17</v>
      </c>
      <c r="R7" s="18">
        <v>18</v>
      </c>
      <c r="S7" s="18">
        <v>19</v>
      </c>
      <c r="T7" s="18">
        <v>20</v>
      </c>
    </row>
    <row r="8" ht="21" customHeight="1" spans="1:20">
      <c r="A8" s="92" t="s">
        <v>70</v>
      </c>
      <c r="B8" s="93" t="s">
        <v>70</v>
      </c>
      <c r="C8" s="93" t="s">
        <v>269</v>
      </c>
      <c r="D8" s="93" t="s">
        <v>429</v>
      </c>
      <c r="E8" s="93" t="s">
        <v>430</v>
      </c>
      <c r="F8" s="93" t="s">
        <v>77</v>
      </c>
      <c r="G8" s="93" t="s">
        <v>431</v>
      </c>
      <c r="H8" s="94" t="s">
        <v>99</v>
      </c>
      <c r="I8" s="94" t="s">
        <v>432</v>
      </c>
      <c r="J8" s="79">
        <v>15000</v>
      </c>
      <c r="K8" s="79">
        <v>15000</v>
      </c>
      <c r="L8" s="79"/>
      <c r="M8" s="79"/>
      <c r="N8" s="79"/>
      <c r="O8" s="79"/>
      <c r="P8" s="79"/>
      <c r="Q8" s="79"/>
      <c r="R8" s="79"/>
      <c r="S8" s="79"/>
      <c r="T8" s="79"/>
    </row>
    <row r="9" ht="21" customHeight="1" spans="1:20">
      <c r="A9" s="92" t="s">
        <v>70</v>
      </c>
      <c r="B9" s="93" t="s">
        <v>70</v>
      </c>
      <c r="C9" s="93" t="s">
        <v>269</v>
      </c>
      <c r="D9" s="93" t="s">
        <v>433</v>
      </c>
      <c r="E9" s="93" t="s">
        <v>434</v>
      </c>
      <c r="F9" s="93" t="s">
        <v>77</v>
      </c>
      <c r="G9" s="93" t="s">
        <v>431</v>
      </c>
      <c r="H9" s="94" t="s">
        <v>99</v>
      </c>
      <c r="I9" s="94" t="s">
        <v>435</v>
      </c>
      <c r="J9" s="79">
        <v>25000</v>
      </c>
      <c r="K9" s="79">
        <v>25000</v>
      </c>
      <c r="L9" s="79"/>
      <c r="M9" s="79"/>
      <c r="N9" s="79"/>
      <c r="O9" s="79"/>
      <c r="P9" s="79"/>
      <c r="Q9" s="79"/>
      <c r="R9" s="79"/>
      <c r="S9" s="79"/>
      <c r="T9" s="79"/>
    </row>
    <row r="10" ht="21" customHeight="1" spans="1:20">
      <c r="A10" s="92" t="s">
        <v>70</v>
      </c>
      <c r="B10" s="93" t="s">
        <v>70</v>
      </c>
      <c r="C10" s="93" t="s">
        <v>269</v>
      </c>
      <c r="D10" s="93" t="s">
        <v>436</v>
      </c>
      <c r="E10" s="93" t="s">
        <v>437</v>
      </c>
      <c r="F10" s="93" t="s">
        <v>77</v>
      </c>
      <c r="G10" s="93" t="s">
        <v>431</v>
      </c>
      <c r="H10" s="94" t="s">
        <v>99</v>
      </c>
      <c r="I10" s="94" t="s">
        <v>438</v>
      </c>
      <c r="J10" s="79">
        <v>60000</v>
      </c>
      <c r="K10" s="79">
        <v>60000</v>
      </c>
      <c r="L10" s="79"/>
      <c r="M10" s="79"/>
      <c r="N10" s="79"/>
      <c r="O10" s="79"/>
      <c r="P10" s="79"/>
      <c r="Q10" s="79"/>
      <c r="R10" s="79"/>
      <c r="S10" s="79"/>
      <c r="T10" s="79"/>
    </row>
    <row r="11" ht="21" customHeight="1" spans="1:20">
      <c r="A11" s="92" t="s">
        <v>70</v>
      </c>
      <c r="B11" s="93" t="s">
        <v>70</v>
      </c>
      <c r="C11" s="93" t="s">
        <v>269</v>
      </c>
      <c r="D11" s="93" t="s">
        <v>295</v>
      </c>
      <c r="E11" s="93" t="s">
        <v>439</v>
      </c>
      <c r="F11" s="93" t="s">
        <v>77</v>
      </c>
      <c r="G11" s="93" t="s">
        <v>431</v>
      </c>
      <c r="H11" s="94" t="s">
        <v>99</v>
      </c>
      <c r="I11" s="94" t="s">
        <v>440</v>
      </c>
      <c r="J11" s="79">
        <v>5000</v>
      </c>
      <c r="K11" s="79">
        <v>5000</v>
      </c>
      <c r="L11" s="79"/>
      <c r="M11" s="79"/>
      <c r="N11" s="79"/>
      <c r="O11" s="79"/>
      <c r="P11" s="79"/>
      <c r="Q11" s="79"/>
      <c r="R11" s="79"/>
      <c r="S11" s="79"/>
      <c r="T11" s="79"/>
    </row>
    <row r="12" ht="21" customHeight="1" spans="1:20">
      <c r="A12" s="92" t="s">
        <v>70</v>
      </c>
      <c r="B12" s="93" t="s">
        <v>70</v>
      </c>
      <c r="C12" s="93" t="s">
        <v>269</v>
      </c>
      <c r="D12" s="93" t="s">
        <v>441</v>
      </c>
      <c r="E12" s="93" t="s">
        <v>442</v>
      </c>
      <c r="F12" s="93" t="s">
        <v>77</v>
      </c>
      <c r="G12" s="93" t="s">
        <v>431</v>
      </c>
      <c r="H12" s="94" t="s">
        <v>99</v>
      </c>
      <c r="I12" s="94" t="s">
        <v>441</v>
      </c>
      <c r="J12" s="79">
        <v>22000</v>
      </c>
      <c r="K12" s="79">
        <v>22000</v>
      </c>
      <c r="L12" s="79"/>
      <c r="M12" s="79"/>
      <c r="N12" s="79"/>
      <c r="O12" s="79"/>
      <c r="P12" s="79"/>
      <c r="Q12" s="79"/>
      <c r="R12" s="79"/>
      <c r="S12" s="79"/>
      <c r="T12" s="79"/>
    </row>
    <row r="13" ht="21" customHeight="1" spans="1:20">
      <c r="A13" s="92" t="s">
        <v>70</v>
      </c>
      <c r="B13" s="93" t="s">
        <v>70</v>
      </c>
      <c r="C13" s="93" t="s">
        <v>275</v>
      </c>
      <c r="D13" s="93" t="s">
        <v>443</v>
      </c>
      <c r="E13" s="93" t="s">
        <v>444</v>
      </c>
      <c r="F13" s="93" t="s">
        <v>77</v>
      </c>
      <c r="G13" s="93" t="s">
        <v>431</v>
      </c>
      <c r="H13" s="94" t="s">
        <v>99</v>
      </c>
      <c r="I13" s="94" t="s">
        <v>445</v>
      </c>
      <c r="J13" s="79">
        <v>20000</v>
      </c>
      <c r="K13" s="79">
        <v>20000</v>
      </c>
      <c r="L13" s="79"/>
      <c r="M13" s="79"/>
      <c r="N13" s="79"/>
      <c r="O13" s="79"/>
      <c r="P13" s="79"/>
      <c r="Q13" s="79"/>
      <c r="R13" s="79"/>
      <c r="S13" s="79"/>
      <c r="T13" s="79"/>
    </row>
    <row r="14" ht="21" customHeight="1" spans="1:20">
      <c r="A14" s="92" t="s">
        <v>70</v>
      </c>
      <c r="B14" s="93" t="s">
        <v>70</v>
      </c>
      <c r="C14" s="93" t="s">
        <v>275</v>
      </c>
      <c r="D14" s="93" t="s">
        <v>446</v>
      </c>
      <c r="E14" s="93" t="s">
        <v>447</v>
      </c>
      <c r="F14" s="93" t="s">
        <v>77</v>
      </c>
      <c r="G14" s="93" t="s">
        <v>431</v>
      </c>
      <c r="H14" s="94" t="s">
        <v>99</v>
      </c>
      <c r="I14" s="94" t="s">
        <v>448</v>
      </c>
      <c r="J14" s="79">
        <v>120000</v>
      </c>
      <c r="K14" s="79">
        <v>120000</v>
      </c>
      <c r="L14" s="79"/>
      <c r="M14" s="79"/>
      <c r="N14" s="79"/>
      <c r="O14" s="79"/>
      <c r="P14" s="79"/>
      <c r="Q14" s="79"/>
      <c r="R14" s="79"/>
      <c r="S14" s="79"/>
      <c r="T14" s="79"/>
    </row>
    <row r="15" ht="21" customHeight="1" spans="1:20">
      <c r="A15" s="92" t="s">
        <v>70</v>
      </c>
      <c r="B15" s="93" t="s">
        <v>70</v>
      </c>
      <c r="C15" s="93" t="s">
        <v>279</v>
      </c>
      <c r="D15" s="93" t="s">
        <v>449</v>
      </c>
      <c r="E15" s="93" t="s">
        <v>450</v>
      </c>
      <c r="F15" s="93" t="s">
        <v>77</v>
      </c>
      <c r="G15" s="93" t="s">
        <v>451</v>
      </c>
      <c r="H15" s="94" t="s">
        <v>99</v>
      </c>
      <c r="I15" s="94" t="s">
        <v>452</v>
      </c>
      <c r="J15" s="79">
        <v>20000</v>
      </c>
      <c r="K15" s="79">
        <v>20000</v>
      </c>
      <c r="L15" s="79"/>
      <c r="M15" s="79"/>
      <c r="N15" s="79"/>
      <c r="O15" s="79"/>
      <c r="P15" s="79"/>
      <c r="Q15" s="79"/>
      <c r="R15" s="79"/>
      <c r="S15" s="79"/>
      <c r="T15" s="79"/>
    </row>
    <row r="16" ht="21" customHeight="1" spans="1:20">
      <c r="A16" s="95" t="s">
        <v>172</v>
      </c>
      <c r="B16" s="96"/>
      <c r="C16" s="96"/>
      <c r="D16" s="96"/>
      <c r="E16" s="96"/>
      <c r="F16" s="96"/>
      <c r="G16" s="96"/>
      <c r="H16" s="97"/>
      <c r="I16" s="105"/>
      <c r="J16" s="79">
        <v>287000</v>
      </c>
      <c r="K16" s="79">
        <v>287000</v>
      </c>
      <c r="L16" s="79"/>
      <c r="M16" s="79"/>
      <c r="N16" s="79"/>
      <c r="O16" s="79"/>
      <c r="P16" s="79"/>
      <c r="Q16" s="79"/>
      <c r="R16" s="79"/>
      <c r="S16" s="79"/>
      <c r="T16" s="79"/>
    </row>
  </sheetData>
  <mergeCells count="19">
    <mergeCell ref="A2:T2"/>
    <mergeCell ref="A3:I3"/>
    <mergeCell ref="J4:T4"/>
    <mergeCell ref="O5:T5"/>
    <mergeCell ref="A16:I16"/>
    <mergeCell ref="A4:A6"/>
    <mergeCell ref="B4:B6"/>
    <mergeCell ref="C4:C6"/>
    <mergeCell ref="D4:D6"/>
    <mergeCell ref="E4:E6"/>
    <mergeCell ref="F4:F6"/>
    <mergeCell ref="G4:G6"/>
    <mergeCell ref="H4:H6"/>
    <mergeCell ref="I4:I6"/>
    <mergeCell ref="J5:J6"/>
    <mergeCell ref="K5:K6"/>
    <mergeCell ref="L5:L6"/>
    <mergeCell ref="M5:M6"/>
    <mergeCell ref="N5:N6"/>
  </mergeCells>
  <printOptions horizontalCentered="1"/>
  <pageMargins left="0.96" right="0.96" top="0.72" bottom="0.72"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10"/>
  <sheetViews>
    <sheetView showZeros="0" workbookViewId="0">
      <selection activeCell="A10" sqref="A10"/>
    </sheetView>
  </sheetViews>
  <sheetFormatPr defaultColWidth="9.13888888888889" defaultRowHeight="14.25" customHeight="1"/>
  <cols>
    <col min="1" max="1" width="37.712962962963" customWidth="1"/>
    <col min="2" max="24" width="20" customWidth="1"/>
  </cols>
  <sheetData>
    <row r="1" ht="17.25" customHeight="1" spans="4:24">
      <c r="D1" s="71"/>
      <c r="W1" s="2"/>
      <c r="X1" s="2" t="s">
        <v>453</v>
      </c>
    </row>
    <row r="2" ht="41.25" customHeight="1" spans="1:24">
      <c r="A2" s="72" t="str">
        <f>"2025"&amp;"年市对下转移支付预算表"</f>
        <v>2025年市对下转移支付预算表</v>
      </c>
      <c r="B2" s="3"/>
      <c r="C2" s="3"/>
      <c r="D2" s="3"/>
      <c r="E2" s="3"/>
      <c r="F2" s="3"/>
      <c r="G2" s="3"/>
      <c r="H2" s="3"/>
      <c r="I2" s="3"/>
      <c r="J2" s="3"/>
      <c r="K2" s="3"/>
      <c r="L2" s="3"/>
      <c r="M2" s="3"/>
      <c r="N2" s="3"/>
      <c r="O2" s="3"/>
      <c r="P2" s="3"/>
      <c r="Q2" s="3"/>
      <c r="R2" s="3"/>
      <c r="S2" s="3"/>
      <c r="T2" s="3"/>
      <c r="U2" s="3"/>
      <c r="V2" s="3"/>
      <c r="W2" s="65"/>
      <c r="X2" s="65"/>
    </row>
    <row r="3" ht="18" customHeight="1" spans="1:24">
      <c r="A3" s="73" t="str">
        <f>"单位名称："&amp;"昆明市归国华侨联合会"</f>
        <v>单位名称：昆明市归国华侨联合会</v>
      </c>
      <c r="B3" s="74"/>
      <c r="C3" s="74"/>
      <c r="D3" s="75"/>
      <c r="E3" s="76"/>
      <c r="F3" s="76"/>
      <c r="G3" s="76"/>
      <c r="H3" s="76"/>
      <c r="I3" s="76"/>
      <c r="W3" s="7"/>
      <c r="X3" s="7" t="s">
        <v>1</v>
      </c>
    </row>
    <row r="4" ht="19.5" customHeight="1" spans="1:24">
      <c r="A4" s="27" t="s">
        <v>454</v>
      </c>
      <c r="B4" s="10" t="s">
        <v>189</v>
      </c>
      <c r="C4" s="11"/>
      <c r="D4" s="11"/>
      <c r="E4" s="10" t="s">
        <v>455</v>
      </c>
      <c r="F4" s="11"/>
      <c r="G4" s="11"/>
      <c r="H4" s="11"/>
      <c r="I4" s="11"/>
      <c r="J4" s="11"/>
      <c r="K4" s="11"/>
      <c r="L4" s="11"/>
      <c r="M4" s="11"/>
      <c r="N4" s="11"/>
      <c r="O4" s="11"/>
      <c r="P4" s="11"/>
      <c r="Q4" s="11"/>
      <c r="R4" s="11"/>
      <c r="S4" s="11"/>
      <c r="T4" s="11"/>
      <c r="U4" s="11"/>
      <c r="V4" s="11"/>
      <c r="W4" s="80"/>
      <c r="X4" s="81"/>
    </row>
    <row r="5" ht="40.5" customHeight="1" spans="1:24">
      <c r="A5" s="18"/>
      <c r="B5" s="28" t="s">
        <v>55</v>
      </c>
      <c r="C5" s="9" t="s">
        <v>58</v>
      </c>
      <c r="D5" s="77" t="s">
        <v>409</v>
      </c>
      <c r="E5" s="47" t="s">
        <v>456</v>
      </c>
      <c r="F5" s="47" t="s">
        <v>457</v>
      </c>
      <c r="G5" s="47" t="s">
        <v>458</v>
      </c>
      <c r="H5" s="47" t="s">
        <v>459</v>
      </c>
      <c r="I5" s="47" t="s">
        <v>460</v>
      </c>
      <c r="J5" s="47" t="s">
        <v>461</v>
      </c>
      <c r="K5" s="47" t="s">
        <v>462</v>
      </c>
      <c r="L5" s="47" t="s">
        <v>463</v>
      </c>
      <c r="M5" s="47" t="s">
        <v>464</v>
      </c>
      <c r="N5" s="47" t="s">
        <v>465</v>
      </c>
      <c r="O5" s="47" t="s">
        <v>466</v>
      </c>
      <c r="P5" s="47" t="s">
        <v>467</v>
      </c>
      <c r="Q5" s="47" t="s">
        <v>468</v>
      </c>
      <c r="R5" s="47" t="s">
        <v>469</v>
      </c>
      <c r="S5" s="47" t="s">
        <v>470</v>
      </c>
      <c r="T5" s="47" t="s">
        <v>471</v>
      </c>
      <c r="U5" s="47" t="s">
        <v>472</v>
      </c>
      <c r="V5" s="47" t="s">
        <v>473</v>
      </c>
      <c r="W5" s="47" t="s">
        <v>474</v>
      </c>
      <c r="X5" s="82" t="s">
        <v>475</v>
      </c>
    </row>
    <row r="6" ht="19.5" customHeight="1" spans="1:24">
      <c r="A6" s="19">
        <v>1</v>
      </c>
      <c r="B6" s="19">
        <v>2</v>
      </c>
      <c r="C6" s="19">
        <v>3</v>
      </c>
      <c r="D6" s="78">
        <v>4</v>
      </c>
      <c r="E6" s="35">
        <v>5</v>
      </c>
      <c r="F6" s="19">
        <v>6</v>
      </c>
      <c r="G6" s="19">
        <v>7</v>
      </c>
      <c r="H6" s="78">
        <v>8</v>
      </c>
      <c r="I6" s="19">
        <v>9</v>
      </c>
      <c r="J6" s="19">
        <v>10</v>
      </c>
      <c r="K6" s="19">
        <v>11</v>
      </c>
      <c r="L6" s="78">
        <v>12</v>
      </c>
      <c r="M6" s="19">
        <v>13</v>
      </c>
      <c r="N6" s="19">
        <v>14</v>
      </c>
      <c r="O6" s="19">
        <v>15</v>
      </c>
      <c r="P6" s="78">
        <v>16</v>
      </c>
      <c r="Q6" s="19">
        <v>17</v>
      </c>
      <c r="R6" s="19">
        <v>18</v>
      </c>
      <c r="S6" s="19">
        <v>19</v>
      </c>
      <c r="T6" s="78">
        <v>20</v>
      </c>
      <c r="U6" s="78">
        <v>21</v>
      </c>
      <c r="V6" s="78">
        <v>22</v>
      </c>
      <c r="W6" s="35">
        <v>23</v>
      </c>
      <c r="X6" s="35">
        <v>24</v>
      </c>
    </row>
    <row r="7" ht="19.5" customHeight="1" spans="1:24">
      <c r="A7" s="29"/>
      <c r="B7" s="79"/>
      <c r="C7" s="79"/>
      <c r="D7" s="79"/>
      <c r="E7" s="79"/>
      <c r="F7" s="79"/>
      <c r="G7" s="79"/>
      <c r="H7" s="79"/>
      <c r="I7" s="79"/>
      <c r="J7" s="79"/>
      <c r="K7" s="79"/>
      <c r="L7" s="79"/>
      <c r="M7" s="79"/>
      <c r="N7" s="79"/>
      <c r="O7" s="79"/>
      <c r="P7" s="79"/>
      <c r="Q7" s="79"/>
      <c r="R7" s="79"/>
      <c r="S7" s="79"/>
      <c r="T7" s="79"/>
      <c r="U7" s="79"/>
      <c r="V7" s="79"/>
      <c r="W7" s="79"/>
      <c r="X7" s="79"/>
    </row>
    <row r="8" ht="19.5" customHeight="1" spans="1:24">
      <c r="A8" s="68"/>
      <c r="B8" s="79"/>
      <c r="C8" s="79"/>
      <c r="D8" s="79"/>
      <c r="E8" s="79"/>
      <c r="F8" s="79"/>
      <c r="G8" s="79"/>
      <c r="H8" s="79"/>
      <c r="I8" s="79"/>
      <c r="J8" s="79"/>
      <c r="K8" s="79"/>
      <c r="L8" s="79"/>
      <c r="M8" s="79"/>
      <c r="N8" s="79"/>
      <c r="O8" s="79"/>
      <c r="P8" s="79"/>
      <c r="Q8" s="79"/>
      <c r="R8" s="79"/>
      <c r="S8" s="79"/>
      <c r="T8" s="79"/>
      <c r="U8" s="79"/>
      <c r="V8" s="79"/>
      <c r="W8" s="79"/>
      <c r="X8" s="79"/>
    </row>
    <row r="10" customHeight="1" spans="1:1">
      <c r="A10" t="s">
        <v>476</v>
      </c>
    </row>
  </sheetData>
  <mergeCells count="5">
    <mergeCell ref="A2:X2"/>
    <mergeCell ref="A3:I3"/>
    <mergeCell ref="B4:D4"/>
    <mergeCell ref="E4:X4"/>
    <mergeCell ref="A4:A5"/>
  </mergeCells>
  <printOptions horizontalCentered="1"/>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9"/>
  <sheetViews>
    <sheetView showZeros="0" workbookViewId="0">
      <selection activeCell="A9" sqref="A9"/>
    </sheetView>
  </sheetViews>
  <sheetFormatPr defaultColWidth="9.13888888888889" defaultRowHeight="12" customHeight="1"/>
  <cols>
    <col min="1" max="1" width="34.2777777777778" customWidth="1"/>
    <col min="2" max="2" width="29" customWidth="1"/>
    <col min="3" max="5" width="23.5740740740741" customWidth="1"/>
    <col min="6" max="6" width="11.2777777777778" customWidth="1"/>
    <col min="7" max="7" width="25.1388888888889" customWidth="1"/>
    <col min="8" max="8" width="15.5740740740741" customWidth="1"/>
    <col min="9" max="9" width="13.4259259259259" customWidth="1"/>
    <col min="10" max="10" width="18.8518518518519" customWidth="1"/>
  </cols>
  <sheetData>
    <row r="1" ht="16.5" customHeight="1" spans="10:10">
      <c r="J1" s="2" t="s">
        <v>477</v>
      </c>
    </row>
    <row r="2" ht="41.25" customHeight="1" spans="1:10">
      <c r="A2" s="64" t="str">
        <f>"2025"&amp;"年市对下转移支付绩效目标表"</f>
        <v>2025年市对下转移支付绩效目标表</v>
      </c>
      <c r="B2" s="3"/>
      <c r="C2" s="3"/>
      <c r="D2" s="3"/>
      <c r="E2" s="3"/>
      <c r="F2" s="65"/>
      <c r="G2" s="3"/>
      <c r="H2" s="65"/>
      <c r="I2" s="65"/>
      <c r="J2" s="3"/>
    </row>
    <row r="3" ht="17.25" customHeight="1" spans="1:1">
      <c r="A3" s="4" t="str">
        <f>"单位名称："&amp;"昆明市归国华侨联合会"</f>
        <v>单位名称：昆明市归国华侨联合会</v>
      </c>
    </row>
    <row r="4" ht="44.25" customHeight="1" spans="1:10">
      <c r="A4" s="66" t="s">
        <v>454</v>
      </c>
      <c r="B4" s="66" t="s">
        <v>283</v>
      </c>
      <c r="C4" s="66" t="s">
        <v>284</v>
      </c>
      <c r="D4" s="66" t="s">
        <v>285</v>
      </c>
      <c r="E4" s="66" t="s">
        <v>286</v>
      </c>
      <c r="F4" s="67" t="s">
        <v>287</v>
      </c>
      <c r="G4" s="66" t="s">
        <v>288</v>
      </c>
      <c r="H4" s="67" t="s">
        <v>289</v>
      </c>
      <c r="I4" s="67" t="s">
        <v>290</v>
      </c>
      <c r="J4" s="66" t="s">
        <v>291</v>
      </c>
    </row>
    <row r="5" ht="14.25" customHeight="1" spans="1:10">
      <c r="A5" s="66">
        <v>1</v>
      </c>
      <c r="B5" s="66">
        <v>2</v>
      </c>
      <c r="C5" s="66">
        <v>3</v>
      </c>
      <c r="D5" s="66">
        <v>4</v>
      </c>
      <c r="E5" s="66">
        <v>5</v>
      </c>
      <c r="F5" s="67">
        <v>6</v>
      </c>
      <c r="G5" s="66">
        <v>7</v>
      </c>
      <c r="H5" s="67">
        <v>8</v>
      </c>
      <c r="I5" s="67">
        <v>9</v>
      </c>
      <c r="J5" s="66">
        <v>10</v>
      </c>
    </row>
    <row r="6" ht="42" customHeight="1" spans="1:10">
      <c r="A6" s="29"/>
      <c r="B6" s="68"/>
      <c r="C6" s="68"/>
      <c r="D6" s="68"/>
      <c r="E6" s="69"/>
      <c r="F6" s="70"/>
      <c r="G6" s="69"/>
      <c r="H6" s="70"/>
      <c r="I6" s="70"/>
      <c r="J6" s="69"/>
    </row>
    <row r="7" ht="42" customHeight="1" spans="1:10">
      <c r="A7" s="29"/>
      <c r="B7" s="20"/>
      <c r="C7" s="20"/>
      <c r="D7" s="20"/>
      <c r="E7" s="29"/>
      <c r="F7" s="20"/>
      <c r="G7" s="29"/>
      <c r="H7" s="20"/>
      <c r="I7" s="20"/>
      <c r="J7" s="29"/>
    </row>
    <row r="9" customHeight="1" spans="1:1">
      <c r="A9" t="s">
        <v>476</v>
      </c>
    </row>
  </sheetData>
  <mergeCells count="2">
    <mergeCell ref="A2:J2"/>
    <mergeCell ref="A3:H3"/>
  </mergeCells>
  <printOptions horizontalCentered="1"/>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10"/>
  <sheetViews>
    <sheetView showZeros="0" workbookViewId="0">
      <selection activeCell="B12" sqref="B12"/>
    </sheetView>
  </sheetViews>
  <sheetFormatPr defaultColWidth="10.4259259259259" defaultRowHeight="14.25" customHeight="1"/>
  <cols>
    <col min="1" max="3" width="33.712962962963" customWidth="1"/>
    <col min="4" max="4" width="45.5740740740741" customWidth="1"/>
    <col min="5" max="5" width="27.5740740740741" customWidth="1"/>
    <col min="6" max="6" width="21.712962962963" customWidth="1"/>
    <col min="7" max="9" width="26.2777777777778" customWidth="1"/>
  </cols>
  <sheetData>
    <row r="1" customHeight="1" spans="1:9">
      <c r="A1" s="37" t="s">
        <v>478</v>
      </c>
      <c r="B1" s="38"/>
      <c r="C1" s="38"/>
      <c r="D1" s="39"/>
      <c r="E1" s="39"/>
      <c r="F1" s="39"/>
      <c r="G1" s="38"/>
      <c r="H1" s="38"/>
      <c r="I1" s="39"/>
    </row>
    <row r="2" ht="41.25" customHeight="1" spans="1:9">
      <c r="A2" s="40" t="str">
        <f>"2025"&amp;"年新增资产配置预算表"</f>
        <v>2025年新增资产配置预算表</v>
      </c>
      <c r="B2" s="41"/>
      <c r="C2" s="41"/>
      <c r="D2" s="42"/>
      <c r="E2" s="42"/>
      <c r="F2" s="42"/>
      <c r="G2" s="41"/>
      <c r="H2" s="41"/>
      <c r="I2" s="42"/>
    </row>
    <row r="3" customHeight="1" spans="1:9">
      <c r="A3" s="43" t="str">
        <f>"单位名称："&amp;"昆明市归国华侨联合会"</f>
        <v>单位名称：昆明市归国华侨联合会</v>
      </c>
      <c r="B3" s="44"/>
      <c r="C3" s="44"/>
      <c r="D3" s="45"/>
      <c r="F3" s="42"/>
      <c r="G3" s="41"/>
      <c r="H3" s="41"/>
      <c r="I3" s="63" t="s">
        <v>1</v>
      </c>
    </row>
    <row r="4" ht="28.5" customHeight="1" spans="1:9">
      <c r="A4" s="46" t="s">
        <v>181</v>
      </c>
      <c r="B4" s="47" t="s">
        <v>182</v>
      </c>
      <c r="C4" s="48" t="s">
        <v>479</v>
      </c>
      <c r="D4" s="46" t="s">
        <v>480</v>
      </c>
      <c r="E4" s="46" t="s">
        <v>481</v>
      </c>
      <c r="F4" s="46" t="s">
        <v>482</v>
      </c>
      <c r="G4" s="47" t="s">
        <v>483</v>
      </c>
      <c r="H4" s="35"/>
      <c r="I4" s="46"/>
    </row>
    <row r="5" ht="21" customHeight="1" spans="1:9">
      <c r="A5" s="48"/>
      <c r="B5" s="49"/>
      <c r="C5" s="49"/>
      <c r="D5" s="50"/>
      <c r="E5" s="49"/>
      <c r="F5" s="49"/>
      <c r="G5" s="47" t="s">
        <v>407</v>
      </c>
      <c r="H5" s="47" t="s">
        <v>484</v>
      </c>
      <c r="I5" s="47" t="s">
        <v>485</v>
      </c>
    </row>
    <row r="6" ht="17.25" customHeight="1" spans="1:9">
      <c r="A6" s="51" t="s">
        <v>83</v>
      </c>
      <c r="B6" s="52"/>
      <c r="C6" s="53" t="s">
        <v>84</v>
      </c>
      <c r="D6" s="51" t="s">
        <v>85</v>
      </c>
      <c r="E6" s="54" t="s">
        <v>86</v>
      </c>
      <c r="F6" s="51" t="s">
        <v>87</v>
      </c>
      <c r="G6" s="53" t="s">
        <v>88</v>
      </c>
      <c r="H6" s="55" t="s">
        <v>89</v>
      </c>
      <c r="I6" s="54" t="s">
        <v>90</v>
      </c>
    </row>
    <row r="7" ht="19.5" customHeight="1" spans="1:9">
      <c r="A7" s="56"/>
      <c r="B7" s="31"/>
      <c r="C7" s="31"/>
      <c r="D7" s="29"/>
      <c r="E7" s="20"/>
      <c r="F7" s="55"/>
      <c r="G7" s="57"/>
      <c r="H7" s="58"/>
      <c r="I7" s="58"/>
    </row>
    <row r="8" ht="19.5" customHeight="1" spans="1:9">
      <c r="A8" s="59" t="s">
        <v>55</v>
      </c>
      <c r="B8" s="60"/>
      <c r="C8" s="60"/>
      <c r="D8" s="61"/>
      <c r="E8" s="62"/>
      <c r="F8" s="62"/>
      <c r="G8" s="57"/>
      <c r="H8" s="58"/>
      <c r="I8" s="58"/>
    </row>
    <row r="10" customHeight="1" spans="1:1">
      <c r="A10" t="s">
        <v>486</v>
      </c>
    </row>
  </sheetData>
  <mergeCells count="11">
    <mergeCell ref="A1:I1"/>
    <mergeCell ref="A2:I2"/>
    <mergeCell ref="A3:C3"/>
    <mergeCell ref="G4:I4"/>
    <mergeCell ref="A8:F8"/>
    <mergeCell ref="A4:A5"/>
    <mergeCell ref="B4:B5"/>
    <mergeCell ref="C4:C5"/>
    <mergeCell ref="D4:D5"/>
    <mergeCell ref="E4:E5"/>
    <mergeCell ref="F4:F5"/>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2"/>
  <sheetViews>
    <sheetView showZeros="0" workbookViewId="0">
      <selection activeCell="B13" sqref="B13"/>
    </sheetView>
  </sheetViews>
  <sheetFormatPr defaultColWidth="9.13888888888889" defaultRowHeight="14.25" customHeight="1"/>
  <cols>
    <col min="1" max="1" width="19.2777777777778" customWidth="1"/>
    <col min="2" max="2" width="33.8518518518519" customWidth="1"/>
    <col min="3" max="3" width="23.8518518518519" customWidth="1"/>
    <col min="4" max="4" width="11.1388888888889" customWidth="1"/>
    <col min="5" max="5" width="17.712962962963" customWidth="1"/>
    <col min="6" max="6" width="9.85185185185185" customWidth="1"/>
    <col min="7" max="7" width="17.712962962963" customWidth="1"/>
    <col min="8" max="11" width="23.1388888888889" customWidth="1"/>
  </cols>
  <sheetData>
    <row r="1" customHeight="1" spans="4:11">
      <c r="D1" s="1"/>
      <c r="E1" s="1"/>
      <c r="F1" s="1"/>
      <c r="G1" s="1"/>
      <c r="K1" s="2" t="s">
        <v>487</v>
      </c>
    </row>
    <row r="2" ht="41.25" customHeight="1" spans="1:11">
      <c r="A2" s="3" t="str">
        <f>"2025"&amp;"年上级转移支付补助项目支出预算表"</f>
        <v>2025年上级转移支付补助项目支出预算表</v>
      </c>
      <c r="B2" s="3"/>
      <c r="C2" s="3"/>
      <c r="D2" s="3"/>
      <c r="E2" s="3"/>
      <c r="F2" s="3"/>
      <c r="G2" s="3"/>
      <c r="H2" s="3"/>
      <c r="I2" s="3"/>
      <c r="J2" s="3"/>
      <c r="K2" s="3"/>
    </row>
    <row r="3" ht="13.5" customHeight="1" spans="1:11">
      <c r="A3" s="4" t="str">
        <f>"单位名称："&amp;"昆明市归国华侨联合会"</f>
        <v>单位名称：昆明市归国华侨联合会</v>
      </c>
      <c r="B3" s="5"/>
      <c r="C3" s="5"/>
      <c r="D3" s="5"/>
      <c r="E3" s="5"/>
      <c r="F3" s="5"/>
      <c r="G3" s="5"/>
      <c r="H3" s="6"/>
      <c r="I3" s="6"/>
      <c r="J3" s="6"/>
      <c r="K3" s="7" t="s">
        <v>1</v>
      </c>
    </row>
    <row r="4" ht="21.75" customHeight="1" spans="1:11">
      <c r="A4" s="8" t="s">
        <v>259</v>
      </c>
      <c r="B4" s="8" t="s">
        <v>184</v>
      </c>
      <c r="C4" s="8" t="s">
        <v>260</v>
      </c>
      <c r="D4" s="9" t="s">
        <v>185</v>
      </c>
      <c r="E4" s="9" t="s">
        <v>186</v>
      </c>
      <c r="F4" s="9" t="s">
        <v>261</v>
      </c>
      <c r="G4" s="9" t="s">
        <v>262</v>
      </c>
      <c r="H4" s="27" t="s">
        <v>55</v>
      </c>
      <c r="I4" s="10" t="s">
        <v>488</v>
      </c>
      <c r="J4" s="11"/>
      <c r="K4" s="12"/>
    </row>
    <row r="5" ht="21.75" customHeight="1" spans="1:11">
      <c r="A5" s="13"/>
      <c r="B5" s="13"/>
      <c r="C5" s="13"/>
      <c r="D5" s="14"/>
      <c r="E5" s="14"/>
      <c r="F5" s="14"/>
      <c r="G5" s="14"/>
      <c r="H5" s="28"/>
      <c r="I5" s="9" t="s">
        <v>58</v>
      </c>
      <c r="J5" s="9" t="s">
        <v>59</v>
      </c>
      <c r="K5" s="9" t="s">
        <v>60</v>
      </c>
    </row>
    <row r="6" ht="40.5" customHeight="1" spans="1:11">
      <c r="A6" s="16"/>
      <c r="B6" s="16"/>
      <c r="C6" s="16"/>
      <c r="D6" s="17"/>
      <c r="E6" s="17"/>
      <c r="F6" s="17"/>
      <c r="G6" s="17"/>
      <c r="H6" s="18"/>
      <c r="I6" s="17" t="s">
        <v>57</v>
      </c>
      <c r="J6" s="17"/>
      <c r="K6" s="17"/>
    </row>
    <row r="7" ht="15" customHeight="1" spans="1:11">
      <c r="A7" s="19">
        <v>1</v>
      </c>
      <c r="B7" s="19">
        <v>2</v>
      </c>
      <c r="C7" s="19">
        <v>3</v>
      </c>
      <c r="D7" s="19">
        <v>4</v>
      </c>
      <c r="E7" s="19">
        <v>5</v>
      </c>
      <c r="F7" s="19">
        <v>6</v>
      </c>
      <c r="G7" s="19">
        <v>7</v>
      </c>
      <c r="H7" s="19">
        <v>8</v>
      </c>
      <c r="I7" s="19">
        <v>9</v>
      </c>
      <c r="J7" s="35">
        <v>10</v>
      </c>
      <c r="K7" s="35">
        <v>11</v>
      </c>
    </row>
    <row r="8" ht="18.75" customHeight="1" spans="1:11">
      <c r="A8" s="29"/>
      <c r="B8" s="20"/>
      <c r="C8" s="29"/>
      <c r="D8" s="29"/>
      <c r="E8" s="29"/>
      <c r="F8" s="29"/>
      <c r="G8" s="29"/>
      <c r="H8" s="30"/>
      <c r="I8" s="36"/>
      <c r="J8" s="36"/>
      <c r="K8" s="30"/>
    </row>
    <row r="9" ht="18.75" customHeight="1" spans="1:11">
      <c r="A9" s="31"/>
      <c r="B9" s="20"/>
      <c r="C9" s="20"/>
      <c r="D9" s="20"/>
      <c r="E9" s="20"/>
      <c r="F9" s="20"/>
      <c r="G9" s="20"/>
      <c r="H9" s="22"/>
      <c r="I9" s="22"/>
      <c r="J9" s="22"/>
      <c r="K9" s="30"/>
    </row>
    <row r="10" ht="18.75" customHeight="1" spans="1:11">
      <c r="A10" s="32" t="s">
        <v>172</v>
      </c>
      <c r="B10" s="33"/>
      <c r="C10" s="33"/>
      <c r="D10" s="33"/>
      <c r="E10" s="33"/>
      <c r="F10" s="33"/>
      <c r="G10" s="34"/>
      <c r="H10" s="22"/>
      <c r="I10" s="22"/>
      <c r="J10" s="22"/>
      <c r="K10" s="30"/>
    </row>
    <row r="12" customHeight="1" spans="1:1">
      <c r="A12" t="s">
        <v>489</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7" right="0.37" top="0.56" bottom="0.56" header="0.48" footer="0.48"/>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4"/>
  <sheetViews>
    <sheetView showZeros="0" topLeftCell="D1" workbookViewId="0">
      <selection activeCell="G8" sqref="G8:G14"/>
    </sheetView>
  </sheetViews>
  <sheetFormatPr defaultColWidth="9.13888888888889" defaultRowHeight="14.25" customHeight="1" outlineLevelCol="6"/>
  <cols>
    <col min="1" max="1" width="35.2777777777778" customWidth="1"/>
    <col min="2" max="4" width="28" customWidth="1"/>
    <col min="5" max="7" width="23.8518518518519" customWidth="1"/>
  </cols>
  <sheetData>
    <row r="1" ht="13.5" customHeight="1" spans="4:7">
      <c r="D1" s="1"/>
      <c r="G1" s="2" t="s">
        <v>490</v>
      </c>
    </row>
    <row r="2" ht="41.25" customHeight="1" spans="1:7">
      <c r="A2" s="3" t="str">
        <f>"2025"&amp;"年部门项目中期规划预算表"</f>
        <v>2025年部门项目中期规划预算表</v>
      </c>
      <c r="B2" s="3"/>
      <c r="C2" s="3"/>
      <c r="D2" s="3"/>
      <c r="E2" s="3"/>
      <c r="F2" s="3"/>
      <c r="G2" s="3"/>
    </row>
    <row r="3" ht="13.5" customHeight="1" spans="1:7">
      <c r="A3" s="4" t="str">
        <f>"单位名称："&amp;"昆明市归国华侨联合会"</f>
        <v>单位名称：昆明市归国华侨联合会</v>
      </c>
      <c r="B3" s="5"/>
      <c r="C3" s="5"/>
      <c r="D3" s="5"/>
      <c r="E3" s="6"/>
      <c r="F3" s="6"/>
      <c r="G3" s="7" t="s">
        <v>1</v>
      </c>
    </row>
    <row r="4" ht="21.75" customHeight="1" spans="1:7">
      <c r="A4" s="8" t="s">
        <v>260</v>
      </c>
      <c r="B4" s="8" t="s">
        <v>259</v>
      </c>
      <c r="C4" s="8" t="s">
        <v>184</v>
      </c>
      <c r="D4" s="9" t="s">
        <v>491</v>
      </c>
      <c r="E4" s="10" t="s">
        <v>58</v>
      </c>
      <c r="F4" s="11"/>
      <c r="G4" s="12"/>
    </row>
    <row r="5" ht="21.75" customHeight="1" spans="1:7">
      <c r="A5" s="13"/>
      <c r="B5" s="13"/>
      <c r="C5" s="13"/>
      <c r="D5" s="14"/>
      <c r="E5" s="15" t="str">
        <f>"2025"&amp;"年"</f>
        <v>2025年</v>
      </c>
      <c r="F5" s="9" t="str">
        <f>("2025"+1)&amp;"年"</f>
        <v>2026年</v>
      </c>
      <c r="G5" s="9" t="str">
        <f>("2025"+2)&amp;"年"</f>
        <v>2027年</v>
      </c>
    </row>
    <row r="6" ht="40.5" customHeight="1" spans="1:7">
      <c r="A6" s="16"/>
      <c r="B6" s="16"/>
      <c r="C6" s="16"/>
      <c r="D6" s="17"/>
      <c r="E6" s="18"/>
      <c r="F6" s="17" t="s">
        <v>57</v>
      </c>
      <c r="G6" s="17"/>
    </row>
    <row r="7" ht="15" customHeight="1" spans="1:7">
      <c r="A7" s="19">
        <v>1</v>
      </c>
      <c r="B7" s="19">
        <v>2</v>
      </c>
      <c r="C7" s="19">
        <v>3</v>
      </c>
      <c r="D7" s="19">
        <v>4</v>
      </c>
      <c r="E7" s="19">
        <v>5</v>
      </c>
      <c r="F7" s="19">
        <v>6</v>
      </c>
      <c r="G7" s="19">
        <v>7</v>
      </c>
    </row>
    <row r="8" ht="17.25" customHeight="1" spans="1:7">
      <c r="A8" s="20" t="s">
        <v>70</v>
      </c>
      <c r="B8" s="21"/>
      <c r="C8" s="21"/>
      <c r="D8" s="20"/>
      <c r="E8" s="22">
        <v>700000</v>
      </c>
      <c r="F8" s="22">
        <v>700000</v>
      </c>
      <c r="G8" s="22">
        <v>700000</v>
      </c>
    </row>
    <row r="9" ht="18.75" customHeight="1" spans="1:7">
      <c r="A9" s="20"/>
      <c r="B9" s="20" t="s">
        <v>492</v>
      </c>
      <c r="C9" s="20" t="s">
        <v>267</v>
      </c>
      <c r="D9" s="20" t="s">
        <v>493</v>
      </c>
      <c r="E9" s="22">
        <v>30000</v>
      </c>
      <c r="F9" s="22">
        <v>30000</v>
      </c>
      <c r="G9" s="22">
        <v>30000</v>
      </c>
    </row>
    <row r="10" ht="18.75" customHeight="1" spans="1:7">
      <c r="A10" s="23"/>
      <c r="B10" s="20" t="s">
        <v>492</v>
      </c>
      <c r="C10" s="20" t="s">
        <v>269</v>
      </c>
      <c r="D10" s="20" t="s">
        <v>493</v>
      </c>
      <c r="E10" s="22">
        <v>148000</v>
      </c>
      <c r="F10" s="22">
        <v>148000</v>
      </c>
      <c r="G10" s="22">
        <v>148000</v>
      </c>
    </row>
    <row r="11" ht="18.75" customHeight="1" spans="1:7">
      <c r="A11" s="23"/>
      <c r="B11" s="20" t="s">
        <v>492</v>
      </c>
      <c r="C11" s="20" t="s">
        <v>275</v>
      </c>
      <c r="D11" s="20" t="s">
        <v>493</v>
      </c>
      <c r="E11" s="22">
        <v>212000</v>
      </c>
      <c r="F11" s="22">
        <v>212000</v>
      </c>
      <c r="G11" s="22">
        <v>212000</v>
      </c>
    </row>
    <row r="12" ht="18.75" customHeight="1" spans="1:7">
      <c r="A12" s="23"/>
      <c r="B12" s="20" t="s">
        <v>492</v>
      </c>
      <c r="C12" s="20" t="s">
        <v>279</v>
      </c>
      <c r="D12" s="20" t="s">
        <v>493</v>
      </c>
      <c r="E12" s="22">
        <v>110000</v>
      </c>
      <c r="F12" s="22">
        <v>110000</v>
      </c>
      <c r="G12" s="22">
        <v>110000</v>
      </c>
    </row>
    <row r="13" ht="18.75" customHeight="1" spans="1:7">
      <c r="A13" s="23"/>
      <c r="B13" s="20" t="s">
        <v>492</v>
      </c>
      <c r="C13" s="20" t="s">
        <v>281</v>
      </c>
      <c r="D13" s="20" t="s">
        <v>493</v>
      </c>
      <c r="E13" s="22">
        <v>200000</v>
      </c>
      <c r="F13" s="22">
        <v>200000</v>
      </c>
      <c r="G13" s="22">
        <v>200000</v>
      </c>
    </row>
    <row r="14" ht="18.75" customHeight="1" spans="1:7">
      <c r="A14" s="24" t="s">
        <v>55</v>
      </c>
      <c r="B14" s="25" t="s">
        <v>494</v>
      </c>
      <c r="C14" s="25"/>
      <c r="D14" s="26"/>
      <c r="E14" s="22">
        <v>700000</v>
      </c>
      <c r="F14" s="22">
        <v>700000</v>
      </c>
      <c r="G14" s="22">
        <v>700000</v>
      </c>
    </row>
  </sheetData>
  <mergeCells count="11">
    <mergeCell ref="A2:G2"/>
    <mergeCell ref="A3:D3"/>
    <mergeCell ref="E4:G4"/>
    <mergeCell ref="A14:D14"/>
    <mergeCell ref="A4:A6"/>
    <mergeCell ref="B4:B6"/>
    <mergeCell ref="C4:C6"/>
    <mergeCell ref="D4:D6"/>
    <mergeCell ref="E5:E6"/>
    <mergeCell ref="F5:F6"/>
    <mergeCell ref="G5:G6"/>
  </mergeCells>
  <printOptions horizontalCentered="1"/>
  <pageMargins left="0.37" right="0.37" top="0.56" bottom="0.56" header="0.48" footer="0.48"/>
  <pageSetup paperSize="9" scale="56"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市对下转移支付预算表09-1</vt:lpstr>
      <vt:lpstr>市对下转移支付绩效目标表09-2</vt:lpstr>
      <vt:lpstr>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Dirty-Desire</cp:lastModifiedBy>
  <dcterms:created xsi:type="dcterms:W3CDTF">2025-02-10T08:34:10Z</dcterms:created>
  <dcterms:modified xsi:type="dcterms:W3CDTF">2025-02-10T08:36:53Z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FE18BE064C4B4908B47AFC7160DF82A9_12</vt:lpwstr>
  </property>
  <property fmtid="{D5CDD505-2E9C-101B-9397-08002B2CF9AE}" pid="3" name="KSOProductBuildVer">
    <vt:lpwstr>2052-12.1.0.19770</vt:lpwstr>
  </property>
</Properties>
</file>